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'FS184'!$A$1:$O$38</definedName>
    <definedName name="_xlnm.Print_Area" localSheetId="2">'GT421'!$A$1:$O$38</definedName>
    <definedName name="_xlnm.Print_Area" localSheetId="3">'GT481'!$A$1:$O$38</definedName>
    <definedName name="_xlnm.Print_Area" localSheetId="4">'KZN225'!$A$1:$O$38</definedName>
    <definedName name="_xlnm.Print_Area" localSheetId="5">'KZN252'!$A$1:$O$38</definedName>
    <definedName name="_xlnm.Print_Area" localSheetId="6">'KZN282'!$A$1:$O$38</definedName>
    <definedName name="_xlnm.Print_Area" localSheetId="7">'LIM354'!$A$1:$O$38</definedName>
    <definedName name="_xlnm.Print_Area" localSheetId="8">'MP307'!$A$1:$O$38</definedName>
    <definedName name="_xlnm.Print_Area" localSheetId="9">'MP312'!$A$1:$O$38</definedName>
    <definedName name="_xlnm.Print_Area" localSheetId="10">'MP313'!$A$1:$O$38</definedName>
    <definedName name="_xlnm.Print_Area" localSheetId="11">'MP326'!$A$1:$O$38</definedName>
    <definedName name="_xlnm.Print_Area" localSheetId="12">'NC091'!$A$1:$O$38</definedName>
    <definedName name="_xlnm.Print_Area" localSheetId="13">'NW372'!$A$1:$O$38</definedName>
    <definedName name="_xlnm.Print_Area" localSheetId="14">'NW373'!$A$1:$O$38</definedName>
    <definedName name="_xlnm.Print_Area" localSheetId="15">'NW403'!$A$1:$O$38</definedName>
    <definedName name="_xlnm.Print_Area" localSheetId="16">'NW405'!$A$1:$O$38</definedName>
    <definedName name="_xlnm.Print_Area" localSheetId="0">'Summary'!$A$1:$O$38</definedName>
    <definedName name="_xlnm.Print_Area" localSheetId="17">'WC023'!$A$1:$O$38</definedName>
    <definedName name="_xlnm.Print_Area" localSheetId="18">'WC024'!$A$1:$O$38</definedName>
    <definedName name="_xlnm.Print_Area" localSheetId="19">'WC044'!$A$1:$O$38</definedName>
  </definedNames>
  <calcPr fullCalcOnLoad="1"/>
</workbook>
</file>

<file path=xl/sharedStrings.xml><?xml version="1.0" encoding="utf-8"?>
<sst xmlns="http://schemas.openxmlformats.org/spreadsheetml/2006/main" count="980" uniqueCount="64">
  <si>
    <t>Free State: Matjhabeng(FS184)</t>
  </si>
  <si>
    <t>STATEMENT OF CAPITAL AND OPERATING EXPENDITURE FOR 2019/20</t>
  </si>
  <si>
    <t>Changes to baseline</t>
  </si>
  <si>
    <t>2019/20</t>
  </si>
  <si>
    <t>2020/21</t>
  </si>
  <si>
    <t>2021/22</t>
  </si>
  <si>
    <t>% change to baseline</t>
  </si>
  <si>
    <t>% share of total change to baseline</t>
  </si>
  <si>
    <t>R thousands</t>
  </si>
  <si>
    <t>2018/19 Medium term estimates (1)</t>
  </si>
  <si>
    <t>2019/20 Draft Medium term estimates (2)</t>
  </si>
  <si>
    <t>2018/19 Medium term estimates (3)</t>
  </si>
  <si>
    <t>2019/20 Draft Medium term estimates (4)</t>
  </si>
  <si>
    <t>2019/20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</si>
  <si>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</si>
  <si>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</si>
  <si>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</si>
  <si>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</si>
  <si>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</si>
  <si>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</si>
  <si>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</si>
  <si>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</si>
  <si>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</si>
  <si>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</si>
  <si>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</si>
  <si>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</si>
  <si>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</si>
  <si>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</si>
  <si>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</si>
  <si>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</si>
  <si>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</si>
  <si>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</si>
  <si>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</si>
  <si>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</si>
  <si>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</si>
  <si>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</si>
  <si>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</si>
  <si>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</si>
  <si>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2018/19, projection for 2019/20</t>
  </si>
  <si>
    <t>(2) Adopted budget informed by MSCOA 2019/20</t>
  </si>
  <si>
    <t>(3) Adopted budget informed by MSCOA 2018/19, projection for 2020/21</t>
  </si>
  <si>
    <t>(4) Adopted budget informed by MSCOA 2019/20, projection for 2020/21</t>
  </si>
  <si>
    <t>(5) Adopted budget informed by MSCOA 2019/20, projection for 2021/22</t>
  </si>
  <si>
    <t>Gauteng: Emfuleni(GT421)</t>
  </si>
  <si>
    <t>Gauteng: Mogale City(GT481)</t>
  </si>
  <si>
    <t>Kwazulu-Natal: Msunduzi(KZN225)</t>
  </si>
  <si>
    <t>Kwazulu-Natal: Newcastle(KZN252)</t>
  </si>
  <si>
    <t>Kwazulu-Natal: uMhlathuze(KZN282)</t>
  </si>
  <si>
    <t>Limpopo: Polokwane(LIM354)</t>
  </si>
  <si>
    <t>Mpumalanga: Govan Mbeki(MP307)</t>
  </si>
  <si>
    <t>Mpumalanga: Emalahleni (MP)(MP312)</t>
  </si>
  <si>
    <t>Mpumalanga: Steve Tshwete(MP313)</t>
  </si>
  <si>
    <t>Mpumalanga: City of Mbombela(MP326)</t>
  </si>
  <si>
    <t>Northern Cape: Sol Plaatje(NC091)</t>
  </si>
  <si>
    <t>North West: Madibeng(NW372)</t>
  </si>
  <si>
    <t>North West: Rustenburg(NW373)</t>
  </si>
  <si>
    <t>North West: City of Matlosana(NW403)</t>
  </si>
  <si>
    <t>North West: J B Marks(NW405)</t>
  </si>
  <si>
    <t>Western Cape: Drakenstein(WC023)</t>
  </si>
  <si>
    <t>Western Cape: Stellenbosch(WC024)</t>
  </si>
  <si>
    <t>Western Cape: George(WC044)</t>
  </si>
  <si>
    <t>2018/19 Medium term estimates</t>
  </si>
  <si>
    <t>2019/20 Draft Medium term estimates</t>
  </si>
  <si>
    <t>AGGREGATED INFORMATION FOR SECONDARY CITIES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</si>
</sst>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;\-#,###;"/>
    <numFmt numFmtId="177" formatCode="#,###.0\%;\-#,###.0\%;"/>
    <numFmt numFmtId="178" formatCode="##,##0_);\(##,##0\);0_)"/>
    <numFmt numFmtId="179" formatCode="0.0%;_(* &quot;–&quot;_)"/>
    <numFmt numFmtId="180" formatCode="#,###,##0_);\(#,###,##0\);_(* &quot;–&quot;???_);_(@_)"/>
    <numFmt numFmtId="181" formatCode="0.0\%;\(0.0\%\);_(* &quot;–&quot;_)"/>
    <numFmt numFmtId="182" formatCode="0.0\%;\(0.0\%\);_(* &quot;–&quot;_)\%"/>
    <numFmt numFmtId="183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2"/>
      <color indexed="8"/>
      <name val="ARIAL NARROW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8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9" fontId="10" fillId="0" borderId="19" xfId="0" applyNumberFormat="1" applyFont="1" applyBorder="1" applyAlignment="1" applyProtection="1">
      <alignment horizontal="center" vertical="center" wrapText="1"/>
      <protection/>
    </xf>
    <xf numFmtId="179" fontId="10" fillId="0" borderId="20" xfId="0" applyNumberFormat="1" applyFont="1" applyBorder="1" applyAlignment="1" applyProtection="1">
      <alignment horizontal="center" vertical="center" wrapText="1"/>
      <protection/>
    </xf>
    <xf numFmtId="179" fontId="10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76" fontId="4" fillId="0" borderId="0" xfId="0" applyNumberFormat="1" applyFont="1" applyAlignment="1">
      <alignment horizontal="right" wrapText="1"/>
    </xf>
    <xf numFmtId="169" fontId="5" fillId="0" borderId="23" xfId="0" applyNumberFormat="1" applyFont="1" applyBorder="1" applyAlignment="1" applyProtection="1">
      <alignment horizontal="left" vertical="center" indent="1"/>
      <protection/>
    </xf>
    <xf numFmtId="181" fontId="11" fillId="0" borderId="24" xfId="59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Border="1" applyAlignment="1" applyProtection="1">
      <alignment/>
      <protection/>
    </xf>
    <xf numFmtId="181" fontId="11" fillId="0" borderId="22" xfId="0" applyNumberFormat="1" applyFont="1" applyBorder="1" applyAlignment="1" applyProtection="1">
      <alignment/>
      <protection/>
    </xf>
    <xf numFmtId="176" fontId="12" fillId="0" borderId="0" xfId="0" applyNumberFormat="1" applyFont="1" applyAlignment="1">
      <alignment horizontal="right" wrapText="1"/>
    </xf>
    <xf numFmtId="49" fontId="6" fillId="0" borderId="25" xfId="0" applyNumberFormat="1" applyFont="1" applyBorder="1" applyAlignment="1" applyProtection="1">
      <alignment vertical="center"/>
      <protection/>
    </xf>
    <xf numFmtId="181" fontId="9" fillId="0" borderId="26" xfId="59" applyNumberFormat="1" applyFont="1" applyFill="1" applyBorder="1" applyAlignment="1" applyProtection="1">
      <alignment horizontal="center" vertical="center"/>
      <protection/>
    </xf>
    <xf numFmtId="181" fontId="9" fillId="0" borderId="27" xfId="0" applyNumberFormat="1" applyFont="1" applyBorder="1" applyAlignment="1" applyProtection="1">
      <alignment/>
      <protection/>
    </xf>
    <xf numFmtId="181" fontId="9" fillId="0" borderId="28" xfId="0" applyNumberFormat="1" applyFont="1" applyBorder="1" applyAlignment="1" applyProtection="1">
      <alignment/>
      <protection/>
    </xf>
    <xf numFmtId="176" fontId="2" fillId="0" borderId="0" xfId="0" applyNumberFormat="1" applyFont="1" applyAlignment="1">
      <alignment horizontal="right" wrapText="1"/>
    </xf>
    <xf numFmtId="182" fontId="11" fillId="0" borderId="24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181" fontId="11" fillId="0" borderId="24" xfId="0" applyNumberFormat="1" applyFont="1" applyFill="1" applyBorder="1" applyAlignment="1" applyProtection="1">
      <alignment horizontal="center" vertical="center"/>
      <protection/>
    </xf>
    <xf numFmtId="181" fontId="9" fillId="0" borderId="19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169" fontId="9" fillId="0" borderId="29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Border="1" applyAlignment="1" applyProtection="1">
      <alignment/>
      <protection/>
    </xf>
    <xf numFmtId="0" fontId="11" fillId="0" borderId="31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2" xfId="59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Border="1" applyAlignment="1" applyProtection="1">
      <alignment/>
      <protection/>
    </xf>
    <xf numFmtId="0" fontId="11" fillId="0" borderId="34" xfId="0" applyNumberFormat="1" applyFont="1" applyBorder="1" applyAlignment="1" applyProtection="1">
      <alignment/>
      <protection/>
    </xf>
    <xf numFmtId="0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49" fontId="6" fillId="0" borderId="35" xfId="0" applyNumberFormat="1" applyFont="1" applyBorder="1" applyAlignment="1" applyProtection="1">
      <alignment vertical="center"/>
      <protection/>
    </xf>
    <xf numFmtId="181" fontId="9" fillId="0" borderId="36" xfId="59" applyNumberFormat="1" applyFont="1" applyFill="1" applyBorder="1" applyAlignment="1" applyProtection="1">
      <alignment horizontal="center" vertical="center"/>
      <protection/>
    </xf>
    <xf numFmtId="181" fontId="9" fillId="0" borderId="37" xfId="0" applyNumberFormat="1" applyFont="1" applyBorder="1" applyAlignment="1" applyProtection="1">
      <alignment/>
      <protection/>
    </xf>
    <xf numFmtId="181" fontId="9" fillId="0" borderId="38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83" fontId="5" fillId="0" borderId="24" xfId="0" applyNumberFormat="1" applyFont="1" applyFill="1" applyBorder="1" applyAlignment="1" applyProtection="1">
      <alignment horizontal="right" vertical="center"/>
      <protection/>
    </xf>
    <xf numFmtId="183" fontId="5" fillId="0" borderId="0" xfId="0" applyNumberFormat="1" applyFont="1" applyFill="1" applyBorder="1" applyAlignment="1" applyProtection="1">
      <alignment horizontal="right" vertical="center"/>
      <protection/>
    </xf>
    <xf numFmtId="183" fontId="5" fillId="0" borderId="23" xfId="0" applyNumberFormat="1" applyFont="1" applyFill="1" applyBorder="1" applyAlignment="1" applyProtection="1">
      <alignment horizontal="right" vertical="center"/>
      <protection/>
    </xf>
    <xf numFmtId="183" fontId="6" fillId="0" borderId="26" xfId="0" applyNumberFormat="1" applyFont="1" applyFill="1" applyBorder="1" applyAlignment="1" applyProtection="1">
      <alignment horizontal="right" vertical="center"/>
      <protection/>
    </xf>
    <xf numFmtId="183" fontId="6" fillId="0" borderId="25" xfId="0" applyNumberFormat="1" applyFont="1" applyFill="1" applyBorder="1" applyAlignment="1" applyProtection="1">
      <alignment horizontal="right" vertical="center"/>
      <protection/>
    </xf>
    <xf numFmtId="183" fontId="6" fillId="0" borderId="39" xfId="0" applyNumberFormat="1" applyFont="1" applyFill="1" applyBorder="1" applyAlignment="1" applyProtection="1">
      <alignment horizontal="right" vertical="center"/>
      <protection/>
    </xf>
    <xf numFmtId="183" fontId="6" fillId="0" borderId="24" xfId="0" applyNumberFormat="1" applyFont="1" applyFill="1" applyBorder="1" applyAlignment="1" applyProtection="1">
      <alignment horizontal="right" vertical="center"/>
      <protection/>
    </xf>
    <xf numFmtId="183" fontId="6" fillId="0" borderId="0" xfId="0" applyNumberFormat="1" applyFont="1" applyFill="1" applyBorder="1" applyAlignment="1" applyProtection="1">
      <alignment horizontal="right" vertical="center"/>
      <protection/>
    </xf>
    <xf numFmtId="183" fontId="6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24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12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29" xfId="0" applyNumberFormat="1" applyFont="1" applyFill="1" applyBorder="1" applyAlignment="1" applyProtection="1">
      <alignment horizontal="right" vertical="center"/>
      <protection/>
    </xf>
    <xf numFmtId="183" fontId="10" fillId="0" borderId="12" xfId="0" applyNumberFormat="1" applyFont="1" applyBorder="1" applyAlignment="1" applyProtection="1">
      <alignment horizontal="center" vertical="center" wrapText="1"/>
      <protection/>
    </xf>
    <xf numFmtId="183" fontId="10" fillId="0" borderId="11" xfId="0" applyNumberFormat="1" applyFont="1" applyBorder="1" applyAlignment="1" applyProtection="1">
      <alignment horizontal="center" vertical="center" wrapText="1"/>
      <protection/>
    </xf>
    <xf numFmtId="183" fontId="10" fillId="0" borderId="29" xfId="0" applyNumberFormat="1" applyFont="1" applyBorder="1" applyAlignment="1" applyProtection="1">
      <alignment horizontal="center" vertical="center" wrapText="1"/>
      <protection/>
    </xf>
    <xf numFmtId="183" fontId="6" fillId="0" borderId="36" xfId="0" applyNumberFormat="1" applyFont="1" applyFill="1" applyBorder="1" applyAlignment="1" applyProtection="1">
      <alignment horizontal="right" vertical="center"/>
      <protection/>
    </xf>
    <xf numFmtId="183" fontId="6" fillId="0" borderId="35" xfId="0" applyNumberFormat="1" applyFont="1" applyFill="1" applyBorder="1" applyAlignment="1" applyProtection="1">
      <alignment horizontal="right" vertical="center"/>
      <protection/>
    </xf>
    <xf numFmtId="183" fontId="6" fillId="0" borderId="40" xfId="0" applyNumberFormat="1" applyFont="1" applyFill="1" applyBorder="1" applyAlignment="1" applyProtection="1">
      <alignment horizontal="right" vertical="center"/>
      <protection/>
    </xf>
    <xf numFmtId="183" fontId="11" fillId="0" borderId="24" xfId="59" applyNumberFormat="1" applyFont="1" applyFill="1" applyBorder="1" applyAlignment="1" applyProtection="1">
      <alignment horizontal="center" vertical="center"/>
      <protection/>
    </xf>
    <xf numFmtId="183" fontId="11" fillId="0" borderId="10" xfId="0" applyNumberFormat="1" applyFont="1" applyBorder="1" applyAlignment="1" applyProtection="1">
      <alignment/>
      <protection/>
    </xf>
    <xf numFmtId="183" fontId="9" fillId="0" borderId="26" xfId="59" applyNumberFormat="1" applyFont="1" applyFill="1" applyBorder="1" applyAlignment="1" applyProtection="1">
      <alignment horizontal="center" vertical="center"/>
      <protection/>
    </xf>
    <xf numFmtId="183" fontId="9" fillId="0" borderId="27" xfId="0" applyNumberFormat="1" applyFont="1" applyBorder="1" applyAlignment="1" applyProtection="1">
      <alignment/>
      <protection/>
    </xf>
    <xf numFmtId="183" fontId="11" fillId="0" borderId="24" xfId="0" applyNumberFormat="1" applyFont="1" applyFill="1" applyBorder="1" applyAlignment="1" applyProtection="1">
      <alignment horizontal="center" vertical="center"/>
      <protection/>
    </xf>
    <xf numFmtId="183" fontId="9" fillId="0" borderId="19" xfId="59" applyNumberFormat="1" applyFont="1" applyFill="1" applyBorder="1" applyAlignment="1" applyProtection="1">
      <alignment horizontal="center" vertical="center"/>
      <protection/>
    </xf>
    <xf numFmtId="183" fontId="11" fillId="0" borderId="12" xfId="59" applyNumberFormat="1" applyFont="1" applyFill="1" applyBorder="1" applyAlignment="1" applyProtection="1">
      <alignment horizontal="center" vertical="center"/>
      <protection/>
    </xf>
    <xf numFmtId="183" fontId="11" fillId="0" borderId="30" xfId="0" applyNumberFormat="1" applyFont="1" applyBorder="1" applyAlignment="1" applyProtection="1">
      <alignment/>
      <protection/>
    </xf>
    <xf numFmtId="183" fontId="11" fillId="0" borderId="32" xfId="59" applyNumberFormat="1" applyFont="1" applyFill="1" applyBorder="1" applyAlignment="1" applyProtection="1">
      <alignment horizontal="center" vertical="center"/>
      <protection/>
    </xf>
    <xf numFmtId="183" fontId="11" fillId="0" borderId="33" xfId="0" applyNumberFormat="1" applyFont="1" applyBorder="1" applyAlignment="1" applyProtection="1">
      <alignment/>
      <protection/>
    </xf>
    <xf numFmtId="183" fontId="13" fillId="0" borderId="24" xfId="0" applyNumberFormat="1" applyFont="1" applyBorder="1" applyAlignment="1" applyProtection="1">
      <alignment horizontal="center" vertical="center" wrapText="1"/>
      <protection/>
    </xf>
    <xf numFmtId="183" fontId="13" fillId="0" borderId="12" xfId="0" applyNumberFormat="1" applyFont="1" applyBorder="1" applyAlignment="1" applyProtection="1">
      <alignment horizontal="center" vertical="center" wrapText="1"/>
      <protection/>
    </xf>
    <xf numFmtId="183" fontId="9" fillId="0" borderId="36" xfId="59" applyNumberFormat="1" applyFont="1" applyFill="1" applyBorder="1" applyAlignment="1" applyProtection="1">
      <alignment horizontal="center" vertical="center"/>
      <protection/>
    </xf>
    <xf numFmtId="183" fontId="9" fillId="0" borderId="37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1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wrapText="1"/>
      <protection/>
    </xf>
    <xf numFmtId="169" fontId="6" fillId="0" borderId="41" xfId="0" applyNumberFormat="1" applyFont="1" applyFill="1" applyBorder="1" applyAlignment="1" applyProtection="1" quotePrefix="1">
      <alignment horizontal="center" vertical="top"/>
      <protection/>
    </xf>
    <xf numFmtId="169" fontId="6" fillId="0" borderId="42" xfId="0" applyNumberFormat="1" applyFont="1" applyFill="1" applyBorder="1" applyAlignment="1" applyProtection="1" quotePrefix="1">
      <alignment horizontal="center" vertical="top"/>
      <protection/>
    </xf>
    <xf numFmtId="169" fontId="6" fillId="0" borderId="43" xfId="0" applyNumberFormat="1" applyFont="1" applyFill="1" applyBorder="1" applyAlignment="1" applyProtection="1" quotePrefix="1">
      <alignment horizontal="center" vertical="top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31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B3" sqref="B3:P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61</v>
      </c>
      <c r="D6" s="10" t="s">
        <v>62</v>
      </c>
      <c r="E6" s="11" t="s">
        <v>2</v>
      </c>
      <c r="F6" s="12" t="s">
        <v>61</v>
      </c>
      <c r="G6" s="13" t="s">
        <v>62</v>
      </c>
      <c r="H6" s="14" t="s">
        <v>2</v>
      </c>
      <c r="I6" s="15" t="s">
        <v>62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67866298926</v>
      </c>
      <c r="D8" s="64">
        <v>8995070346</v>
      </c>
      <c r="E8" s="65">
        <f>($D8-$C8)</f>
        <v>-58871228580</v>
      </c>
      <c r="F8" s="63">
        <v>72595973282</v>
      </c>
      <c r="G8" s="64">
        <v>9521436136</v>
      </c>
      <c r="H8" s="65">
        <f>($G8-$F8)</f>
        <v>-63074537146</v>
      </c>
      <c r="I8" s="65">
        <v>10061905865</v>
      </c>
      <c r="J8" s="30">
        <f>IF($C8=0,0,($E8/$C8)*100)</f>
        <v>-86.74589525530479</v>
      </c>
      <c r="K8" s="31">
        <f>IF($F8=0,0,($H8/$F8)*100)</f>
        <v>-86.88434674053634</v>
      </c>
      <c r="L8" s="84">
        <v>-335049540361</v>
      </c>
      <c r="M8" s="85">
        <v>-360210714807</v>
      </c>
      <c r="N8" s="32">
        <f>IF($L8=0,0,($E8/$L8)*100)</f>
        <v>17.570902654147517</v>
      </c>
      <c r="O8" s="31">
        <f>IF($M8=0,0,($H8/$M8)*100)</f>
        <v>17.510455562043784</v>
      </c>
      <c r="P8" s="6"/>
      <c r="Q8" s="33"/>
    </row>
    <row r="9" spans="1:17" ht="13.5">
      <c r="A9" s="3"/>
      <c r="B9" s="29" t="s">
        <v>16</v>
      </c>
      <c r="C9" s="63">
        <v>195777480696</v>
      </c>
      <c r="D9" s="64">
        <v>32459415748</v>
      </c>
      <c r="E9" s="65">
        <f>($D9-$C9)</f>
        <v>-163318064948</v>
      </c>
      <c r="F9" s="63">
        <v>211278227434</v>
      </c>
      <c r="G9" s="64">
        <v>34978725474</v>
      </c>
      <c r="H9" s="65">
        <f>($G9-$F9)</f>
        <v>-176299501960</v>
      </c>
      <c r="I9" s="65">
        <v>37670577470</v>
      </c>
      <c r="J9" s="30">
        <f>IF($C9=0,0,($E9/$C9)*100)</f>
        <v>-83.42025056579288</v>
      </c>
      <c r="K9" s="31">
        <f>IF($F9=0,0,($H9/$F9)*100)</f>
        <v>-83.44423564187332</v>
      </c>
      <c r="L9" s="84">
        <v>-335049540361</v>
      </c>
      <c r="M9" s="85">
        <v>-360210714807</v>
      </c>
      <c r="N9" s="32">
        <f>IF($L9=0,0,($E9/$L9)*100)</f>
        <v>48.74445276720348</v>
      </c>
      <c r="O9" s="31">
        <f>IF($M9=0,0,($H9/$M9)*100)</f>
        <v>48.943436359038024</v>
      </c>
      <c r="P9" s="6"/>
      <c r="Q9" s="33"/>
    </row>
    <row r="10" spans="1:17" ht="13.5">
      <c r="A10" s="3"/>
      <c r="B10" s="29" t="s">
        <v>17</v>
      </c>
      <c r="C10" s="63">
        <v>127216973165</v>
      </c>
      <c r="D10" s="64">
        <v>14356726332</v>
      </c>
      <c r="E10" s="65">
        <f aca="true" t="shared" si="0" ref="E10:E33">($D10-$C10)</f>
        <v>-112860246833</v>
      </c>
      <c r="F10" s="63">
        <v>136035052676</v>
      </c>
      <c r="G10" s="64">
        <v>15198376975</v>
      </c>
      <c r="H10" s="65">
        <f aca="true" t="shared" si="1" ref="H10:H33">($G10-$F10)</f>
        <v>-120836675701</v>
      </c>
      <c r="I10" s="65">
        <v>16325998521</v>
      </c>
      <c r="J10" s="30">
        <f aca="true" t="shared" si="2" ref="J10:J33">IF($C10=0,0,($E10/$C10)*100)</f>
        <v>-88.71477132742392</v>
      </c>
      <c r="K10" s="31">
        <f aca="true" t="shared" si="3" ref="K10:K33">IF($F10=0,0,($H10/$F10)*100)</f>
        <v>-88.8276023892176</v>
      </c>
      <c r="L10" s="84">
        <v>-335049540361</v>
      </c>
      <c r="M10" s="85">
        <v>-360210714807</v>
      </c>
      <c r="N10" s="32">
        <f aca="true" t="shared" si="4" ref="N10:N33">IF($L10=0,0,($E10/$L10)*100)</f>
        <v>33.68464457864901</v>
      </c>
      <c r="O10" s="31">
        <f aca="true" t="shared" si="5" ref="O10:O33">IF($M10=0,0,($H10/$M10)*100)</f>
        <v>33.54610807891819</v>
      </c>
      <c r="P10" s="6"/>
      <c r="Q10" s="33"/>
    </row>
    <row r="11" spans="1:17" ht="13.5">
      <c r="A11" s="7"/>
      <c r="B11" s="34" t="s">
        <v>18</v>
      </c>
      <c r="C11" s="66">
        <v>390860752787</v>
      </c>
      <c r="D11" s="67">
        <v>55811212426</v>
      </c>
      <c r="E11" s="68">
        <f t="shared" si="0"/>
        <v>-335049540361</v>
      </c>
      <c r="F11" s="66">
        <v>419909253392</v>
      </c>
      <c r="G11" s="67">
        <v>59698538585</v>
      </c>
      <c r="H11" s="68">
        <f t="shared" si="1"/>
        <v>-360210714807</v>
      </c>
      <c r="I11" s="68">
        <v>64058481856</v>
      </c>
      <c r="J11" s="35">
        <f t="shared" si="2"/>
        <v>-85.72094741463737</v>
      </c>
      <c r="K11" s="36">
        <f t="shared" si="3"/>
        <v>-85.78299046692612</v>
      </c>
      <c r="L11" s="86">
        <v>-335049540361</v>
      </c>
      <c r="M11" s="87">
        <v>-360210714807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116981657792</v>
      </c>
      <c r="D13" s="64">
        <v>14786475934</v>
      </c>
      <c r="E13" s="65">
        <f t="shared" si="0"/>
        <v>-102195181858</v>
      </c>
      <c r="F13" s="63">
        <v>125290614571</v>
      </c>
      <c r="G13" s="64">
        <v>15730148896</v>
      </c>
      <c r="H13" s="65">
        <f t="shared" si="1"/>
        <v>-109560465675</v>
      </c>
      <c r="I13" s="65">
        <v>17534814813</v>
      </c>
      <c r="J13" s="30">
        <f t="shared" si="2"/>
        <v>-87.36000479640047</v>
      </c>
      <c r="K13" s="31">
        <f t="shared" si="3"/>
        <v>-87.44507004785582</v>
      </c>
      <c r="L13" s="84">
        <v>-335044299932</v>
      </c>
      <c r="M13" s="85">
        <v>-358282295557</v>
      </c>
      <c r="N13" s="32">
        <f t="shared" si="4"/>
        <v>30.50199089455972</v>
      </c>
      <c r="O13" s="31">
        <f t="shared" si="5"/>
        <v>30.579369126982094</v>
      </c>
      <c r="P13" s="6"/>
      <c r="Q13" s="33"/>
    </row>
    <row r="14" spans="1:17" ht="13.5">
      <c r="A14" s="3"/>
      <c r="B14" s="29" t="s">
        <v>21</v>
      </c>
      <c r="C14" s="63">
        <v>22487445760</v>
      </c>
      <c r="D14" s="64">
        <v>4951134925</v>
      </c>
      <c r="E14" s="65">
        <f t="shared" si="0"/>
        <v>-17536310835</v>
      </c>
      <c r="F14" s="63">
        <v>23990944547</v>
      </c>
      <c r="G14" s="64">
        <v>4969848212</v>
      </c>
      <c r="H14" s="65">
        <f t="shared" si="1"/>
        <v>-19021096335</v>
      </c>
      <c r="I14" s="65">
        <v>5338552693</v>
      </c>
      <c r="J14" s="30">
        <f t="shared" si="2"/>
        <v>-77.98267096298268</v>
      </c>
      <c r="K14" s="31">
        <f t="shared" si="3"/>
        <v>-79.28448293370147</v>
      </c>
      <c r="L14" s="84">
        <v>-335044299932</v>
      </c>
      <c r="M14" s="85">
        <v>-358282295557</v>
      </c>
      <c r="N14" s="32">
        <f t="shared" si="4"/>
        <v>5.234027511752666</v>
      </c>
      <c r="O14" s="31">
        <f t="shared" si="5"/>
        <v>5.308969092494242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-335044299932</v>
      </c>
      <c r="M15" s="85">
        <v>-358282295557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112640913546</v>
      </c>
      <c r="D16" s="64">
        <v>19388142619</v>
      </c>
      <c r="E16" s="65">
        <f t="shared" si="0"/>
        <v>-93252770927</v>
      </c>
      <c r="F16" s="63">
        <v>120858136656</v>
      </c>
      <c r="G16" s="64">
        <v>20854131134</v>
      </c>
      <c r="H16" s="65">
        <f t="shared" si="1"/>
        <v>-100004005522</v>
      </c>
      <c r="I16" s="65">
        <v>22338827758</v>
      </c>
      <c r="J16" s="30">
        <f t="shared" si="2"/>
        <v>-82.78765502813299</v>
      </c>
      <c r="K16" s="31">
        <f t="shared" si="3"/>
        <v>-82.74495064129826</v>
      </c>
      <c r="L16" s="84">
        <v>-335044299932</v>
      </c>
      <c r="M16" s="85">
        <v>-358282295557</v>
      </c>
      <c r="N16" s="32">
        <f t="shared" si="4"/>
        <v>27.832967445178568</v>
      </c>
      <c r="O16" s="31">
        <f t="shared" si="5"/>
        <v>27.912070108440545</v>
      </c>
      <c r="P16" s="6"/>
      <c r="Q16" s="33"/>
    </row>
    <row r="17" spans="1:17" ht="13.5">
      <c r="A17" s="3"/>
      <c r="B17" s="29" t="s">
        <v>23</v>
      </c>
      <c r="C17" s="63">
        <v>141868885648</v>
      </c>
      <c r="D17" s="64">
        <v>19808849336</v>
      </c>
      <c r="E17" s="65">
        <f t="shared" si="0"/>
        <v>-122060036312</v>
      </c>
      <c r="F17" s="63">
        <v>150044189247</v>
      </c>
      <c r="G17" s="64">
        <v>20347461222</v>
      </c>
      <c r="H17" s="65">
        <f t="shared" si="1"/>
        <v>-129696728025</v>
      </c>
      <c r="I17" s="65">
        <v>21193854558</v>
      </c>
      <c r="J17" s="42">
        <f t="shared" si="2"/>
        <v>-86.03721369522206</v>
      </c>
      <c r="K17" s="31">
        <f t="shared" si="3"/>
        <v>-86.43902084838196</v>
      </c>
      <c r="L17" s="88">
        <v>-335044299932</v>
      </c>
      <c r="M17" s="85">
        <v>-358282295557</v>
      </c>
      <c r="N17" s="32">
        <f t="shared" si="4"/>
        <v>36.43101414850904</v>
      </c>
      <c r="O17" s="31">
        <f t="shared" si="5"/>
        <v>36.19959167208312</v>
      </c>
      <c r="P17" s="6"/>
      <c r="Q17" s="33"/>
    </row>
    <row r="18" spans="1:17" ht="13.5">
      <c r="A18" s="3"/>
      <c r="B18" s="34" t="s">
        <v>24</v>
      </c>
      <c r="C18" s="66">
        <v>393978902746</v>
      </c>
      <c r="D18" s="67">
        <v>58934602814</v>
      </c>
      <c r="E18" s="68">
        <f t="shared" si="0"/>
        <v>-335044299932</v>
      </c>
      <c r="F18" s="66">
        <v>420183885021</v>
      </c>
      <c r="G18" s="67">
        <v>61901589464</v>
      </c>
      <c r="H18" s="68">
        <f t="shared" si="1"/>
        <v>-358282295557</v>
      </c>
      <c r="I18" s="68">
        <v>66406049822</v>
      </c>
      <c r="J18" s="43">
        <f t="shared" si="2"/>
        <v>-85.04117799119933</v>
      </c>
      <c r="K18" s="36">
        <f t="shared" si="3"/>
        <v>-85.26797631448758</v>
      </c>
      <c r="L18" s="89">
        <v>-335044299932</v>
      </c>
      <c r="M18" s="87">
        <v>-358282295557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-3118149959</v>
      </c>
      <c r="D19" s="73">
        <v>-3123390388</v>
      </c>
      <c r="E19" s="74">
        <f t="shared" si="0"/>
        <v>-5240429</v>
      </c>
      <c r="F19" s="75">
        <v>-274631629</v>
      </c>
      <c r="G19" s="76">
        <v>-2203050879</v>
      </c>
      <c r="H19" s="77">
        <f t="shared" si="1"/>
        <v>-1928419250</v>
      </c>
      <c r="I19" s="77">
        <v>-2347567966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15991910643</v>
      </c>
      <c r="D22" s="64">
        <v>1096682614</v>
      </c>
      <c r="E22" s="65">
        <f t="shared" si="0"/>
        <v>-14895228029</v>
      </c>
      <c r="F22" s="63">
        <v>15930784735</v>
      </c>
      <c r="G22" s="64">
        <v>1149068694</v>
      </c>
      <c r="H22" s="65">
        <f t="shared" si="1"/>
        <v>-14781716041</v>
      </c>
      <c r="I22" s="65">
        <v>697396879</v>
      </c>
      <c r="J22" s="30">
        <f t="shared" si="2"/>
        <v>-93.14226649659251</v>
      </c>
      <c r="K22" s="31">
        <f t="shared" si="3"/>
        <v>-92.78711806659786</v>
      </c>
      <c r="L22" s="84">
        <v>-68628640009</v>
      </c>
      <c r="M22" s="85">
        <v>-70146108839</v>
      </c>
      <c r="N22" s="32">
        <f t="shared" si="4"/>
        <v>21.704099086105497</v>
      </c>
      <c r="O22" s="31">
        <f t="shared" si="5"/>
        <v>21.072752695273707</v>
      </c>
      <c r="P22" s="6"/>
      <c r="Q22" s="33"/>
    </row>
    <row r="23" spans="1:17" ht="13.5">
      <c r="A23" s="7"/>
      <c r="B23" s="29" t="s">
        <v>28</v>
      </c>
      <c r="C23" s="63">
        <v>18312809675</v>
      </c>
      <c r="D23" s="64">
        <v>1811025524</v>
      </c>
      <c r="E23" s="65">
        <f t="shared" si="0"/>
        <v>-16501784151</v>
      </c>
      <c r="F23" s="63">
        <v>17346380599</v>
      </c>
      <c r="G23" s="64">
        <v>1400608351</v>
      </c>
      <c r="H23" s="65">
        <f t="shared" si="1"/>
        <v>-15945772248</v>
      </c>
      <c r="I23" s="65">
        <v>1771557289</v>
      </c>
      <c r="J23" s="30">
        <f t="shared" si="2"/>
        <v>-90.11060805992895</v>
      </c>
      <c r="K23" s="31">
        <f t="shared" si="3"/>
        <v>-91.92564498970613</v>
      </c>
      <c r="L23" s="84">
        <v>-68628640009</v>
      </c>
      <c r="M23" s="85">
        <v>-70146108839</v>
      </c>
      <c r="N23" s="32">
        <f t="shared" si="4"/>
        <v>24.04504030509121</v>
      </c>
      <c r="O23" s="31">
        <f t="shared" si="5"/>
        <v>22.73222636568321</v>
      </c>
      <c r="P23" s="6"/>
      <c r="Q23" s="33"/>
    </row>
    <row r="24" spans="1:17" ht="13.5">
      <c r="A24" s="7"/>
      <c r="B24" s="29" t="s">
        <v>29</v>
      </c>
      <c r="C24" s="63">
        <v>39963473900</v>
      </c>
      <c r="D24" s="64">
        <v>2731846071</v>
      </c>
      <c r="E24" s="65">
        <f t="shared" si="0"/>
        <v>-37231627829</v>
      </c>
      <c r="F24" s="63">
        <v>41865752066</v>
      </c>
      <c r="G24" s="64">
        <v>2447131516</v>
      </c>
      <c r="H24" s="65">
        <f t="shared" si="1"/>
        <v>-39418620550</v>
      </c>
      <c r="I24" s="65">
        <v>2305660087</v>
      </c>
      <c r="J24" s="30">
        <f t="shared" si="2"/>
        <v>-93.16414264226414</v>
      </c>
      <c r="K24" s="31">
        <f t="shared" si="3"/>
        <v>-94.15481295512815</v>
      </c>
      <c r="L24" s="84">
        <v>-68628640009</v>
      </c>
      <c r="M24" s="85">
        <v>-70146108839</v>
      </c>
      <c r="N24" s="32">
        <f t="shared" si="4"/>
        <v>54.2508606088033</v>
      </c>
      <c r="O24" s="31">
        <f t="shared" si="5"/>
        <v>56.19502093904308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-68628640009</v>
      </c>
      <c r="M25" s="85">
        <v>-70146108839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74268194218</v>
      </c>
      <c r="D26" s="67">
        <v>5639554209</v>
      </c>
      <c r="E26" s="68">
        <f t="shared" si="0"/>
        <v>-68628640009</v>
      </c>
      <c r="F26" s="66">
        <v>75142917400</v>
      </c>
      <c r="G26" s="67">
        <v>4996808561</v>
      </c>
      <c r="H26" s="68">
        <f t="shared" si="1"/>
        <v>-70146108839</v>
      </c>
      <c r="I26" s="68">
        <v>4774614255</v>
      </c>
      <c r="J26" s="43">
        <f t="shared" si="2"/>
        <v>-92.40650150662587</v>
      </c>
      <c r="K26" s="36">
        <f t="shared" si="3"/>
        <v>-93.35026009916405</v>
      </c>
      <c r="L26" s="89">
        <v>-68628640009</v>
      </c>
      <c r="M26" s="87">
        <v>-70146108839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26339974260</v>
      </c>
      <c r="D28" s="64">
        <v>1683731340</v>
      </c>
      <c r="E28" s="65">
        <f t="shared" si="0"/>
        <v>-24656242920</v>
      </c>
      <c r="F28" s="63">
        <v>27035249404</v>
      </c>
      <c r="G28" s="64">
        <v>1638295686</v>
      </c>
      <c r="H28" s="65">
        <f t="shared" si="1"/>
        <v>-25396953718</v>
      </c>
      <c r="I28" s="65">
        <v>1730395299</v>
      </c>
      <c r="J28" s="30">
        <f t="shared" si="2"/>
        <v>-93.6076955756296</v>
      </c>
      <c r="K28" s="31">
        <f t="shared" si="3"/>
        <v>-93.94014953767133</v>
      </c>
      <c r="L28" s="84">
        <v>-65351845449</v>
      </c>
      <c r="M28" s="85">
        <v>-67087802825</v>
      </c>
      <c r="N28" s="32">
        <f t="shared" si="4"/>
        <v>37.72845701693537</v>
      </c>
      <c r="O28" s="31">
        <f t="shared" si="5"/>
        <v>37.85629078395742</v>
      </c>
      <c r="P28" s="6"/>
      <c r="Q28" s="33"/>
    </row>
    <row r="29" spans="1:17" ht="13.5">
      <c r="A29" s="7"/>
      <c r="B29" s="29" t="s">
        <v>33</v>
      </c>
      <c r="C29" s="63">
        <v>8117311792</v>
      </c>
      <c r="D29" s="64">
        <v>704774343</v>
      </c>
      <c r="E29" s="65">
        <f t="shared" si="0"/>
        <v>-7412537449</v>
      </c>
      <c r="F29" s="63">
        <v>8614015022</v>
      </c>
      <c r="G29" s="64">
        <v>695458155</v>
      </c>
      <c r="H29" s="65">
        <f t="shared" si="1"/>
        <v>-7918556867</v>
      </c>
      <c r="I29" s="65">
        <v>755662950</v>
      </c>
      <c r="J29" s="30">
        <f t="shared" si="2"/>
        <v>-91.31763863383209</v>
      </c>
      <c r="K29" s="31">
        <f t="shared" si="3"/>
        <v>-91.92643438368965</v>
      </c>
      <c r="L29" s="84">
        <v>-65351845449</v>
      </c>
      <c r="M29" s="85">
        <v>-67087802825</v>
      </c>
      <c r="N29" s="32">
        <f t="shared" si="4"/>
        <v>11.342506700571567</v>
      </c>
      <c r="O29" s="31">
        <f t="shared" si="5"/>
        <v>11.803273521500964</v>
      </c>
      <c r="P29" s="6"/>
      <c r="Q29" s="33"/>
    </row>
    <row r="30" spans="1:17" ht="13.5">
      <c r="A30" s="7"/>
      <c r="B30" s="29" t="s">
        <v>34</v>
      </c>
      <c r="C30" s="63">
        <v>80205924</v>
      </c>
      <c r="D30" s="64">
        <v>57071000</v>
      </c>
      <c r="E30" s="65">
        <f t="shared" si="0"/>
        <v>-23134924</v>
      </c>
      <c r="F30" s="63">
        <v>97845159</v>
      </c>
      <c r="G30" s="64">
        <v>46026000</v>
      </c>
      <c r="H30" s="65">
        <f t="shared" si="1"/>
        <v>-51819159</v>
      </c>
      <c r="I30" s="65">
        <v>52836250</v>
      </c>
      <c r="J30" s="30">
        <f t="shared" si="2"/>
        <v>-28.84440805145515</v>
      </c>
      <c r="K30" s="31">
        <f t="shared" si="3"/>
        <v>-52.96037078339256</v>
      </c>
      <c r="L30" s="84">
        <v>-65351845449</v>
      </c>
      <c r="M30" s="85">
        <v>-67087802825</v>
      </c>
      <c r="N30" s="32">
        <f t="shared" si="4"/>
        <v>0.03540056725414784</v>
      </c>
      <c r="O30" s="31">
        <f t="shared" si="5"/>
        <v>0.07724080506134835</v>
      </c>
      <c r="P30" s="6"/>
      <c r="Q30" s="33"/>
    </row>
    <row r="31" spans="1:17" ht="13.5">
      <c r="A31" s="7"/>
      <c r="B31" s="29" t="s">
        <v>35</v>
      </c>
      <c r="C31" s="63">
        <v>16557780140</v>
      </c>
      <c r="D31" s="64">
        <v>2351699555</v>
      </c>
      <c r="E31" s="65">
        <f t="shared" si="0"/>
        <v>-14206080585</v>
      </c>
      <c r="F31" s="63">
        <v>17385668812</v>
      </c>
      <c r="G31" s="64">
        <v>2059232352</v>
      </c>
      <c r="H31" s="65">
        <f t="shared" si="1"/>
        <v>-15326436460</v>
      </c>
      <c r="I31" s="65">
        <v>2153256789</v>
      </c>
      <c r="J31" s="30">
        <f t="shared" si="2"/>
        <v>-85.79701182697308</v>
      </c>
      <c r="K31" s="31">
        <f t="shared" si="3"/>
        <v>-88.15557586959974</v>
      </c>
      <c r="L31" s="84">
        <v>-65351845449</v>
      </c>
      <c r="M31" s="85">
        <v>-67087802825</v>
      </c>
      <c r="N31" s="32">
        <f t="shared" si="4"/>
        <v>21.737841506076975</v>
      </c>
      <c r="O31" s="31">
        <f t="shared" si="5"/>
        <v>22.845339710974503</v>
      </c>
      <c r="P31" s="6"/>
      <c r="Q31" s="33"/>
    </row>
    <row r="32" spans="1:17" ht="13.5">
      <c r="A32" s="7"/>
      <c r="B32" s="29" t="s">
        <v>36</v>
      </c>
      <c r="C32" s="63">
        <v>23172922087</v>
      </c>
      <c r="D32" s="64">
        <v>4119072516</v>
      </c>
      <c r="E32" s="65">
        <f t="shared" si="0"/>
        <v>-19053849571</v>
      </c>
      <c r="F32" s="63">
        <v>22010139010</v>
      </c>
      <c r="G32" s="64">
        <v>3616102389</v>
      </c>
      <c r="H32" s="65">
        <f t="shared" si="1"/>
        <v>-18394036621</v>
      </c>
      <c r="I32" s="65">
        <v>3195123412</v>
      </c>
      <c r="J32" s="30">
        <f t="shared" si="2"/>
        <v>-82.22463053845593</v>
      </c>
      <c r="K32" s="31">
        <f t="shared" si="3"/>
        <v>-83.57074261386049</v>
      </c>
      <c r="L32" s="84">
        <v>-65351845449</v>
      </c>
      <c r="M32" s="85">
        <v>-67087802825</v>
      </c>
      <c r="N32" s="32">
        <f t="shared" si="4"/>
        <v>29.155794209161932</v>
      </c>
      <c r="O32" s="31">
        <f t="shared" si="5"/>
        <v>27.417855178505768</v>
      </c>
      <c r="P32" s="6"/>
      <c r="Q32" s="33"/>
    </row>
    <row r="33" spans="1:17" ht="14.25" thickBot="1">
      <c r="A33" s="7"/>
      <c r="B33" s="57" t="s">
        <v>37</v>
      </c>
      <c r="C33" s="81">
        <v>74268194203</v>
      </c>
      <c r="D33" s="82">
        <v>8916348754</v>
      </c>
      <c r="E33" s="83">
        <f t="shared" si="0"/>
        <v>-65351845449</v>
      </c>
      <c r="F33" s="81">
        <v>75142917407</v>
      </c>
      <c r="G33" s="82">
        <v>8055114582</v>
      </c>
      <c r="H33" s="83">
        <f t="shared" si="1"/>
        <v>-67087802825</v>
      </c>
      <c r="I33" s="83">
        <v>7887274700</v>
      </c>
      <c r="J33" s="58">
        <f t="shared" si="2"/>
        <v>-87.9943913411593</v>
      </c>
      <c r="K33" s="59">
        <f t="shared" si="3"/>
        <v>-89.28027436255806</v>
      </c>
      <c r="L33" s="96">
        <v>-65351845449</v>
      </c>
      <c r="M33" s="97">
        <v>-67087802825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429445442</v>
      </c>
      <c r="D8" s="64">
        <v>599457128</v>
      </c>
      <c r="E8" s="65">
        <f>($D8-$C8)</f>
        <v>170011686</v>
      </c>
      <c r="F8" s="63">
        <v>453064941</v>
      </c>
      <c r="G8" s="64">
        <v>634563622</v>
      </c>
      <c r="H8" s="65">
        <f>($G8-$F8)</f>
        <v>181498681</v>
      </c>
      <c r="I8" s="65">
        <v>668830058</v>
      </c>
      <c r="J8" s="30">
        <f>IF($C8=0,0,($E8/$C8)*100)</f>
        <v>39.58865769030563</v>
      </c>
      <c r="K8" s="31">
        <f>IF($F8=0,0,($H8/$F8)*100)</f>
        <v>40.06019106210207</v>
      </c>
      <c r="L8" s="84">
        <v>-41096593</v>
      </c>
      <c r="M8" s="85">
        <v>-97881477</v>
      </c>
      <c r="N8" s="32">
        <f>IF($L8=0,0,($E8/$L8)*100)</f>
        <v>-413.6880300515422</v>
      </c>
      <c r="O8" s="31">
        <f>IF($M8=0,0,($H8/$M8)*100)</f>
        <v>-185.42699452726893</v>
      </c>
      <c r="P8" s="6"/>
      <c r="Q8" s="33"/>
    </row>
    <row r="9" spans="1:17" ht="13.5">
      <c r="A9" s="3"/>
      <c r="B9" s="29" t="s">
        <v>16</v>
      </c>
      <c r="C9" s="63">
        <v>2168523362</v>
      </c>
      <c r="D9" s="64">
        <v>1797271731</v>
      </c>
      <c r="E9" s="65">
        <f>($D9-$C9)</f>
        <v>-371251631</v>
      </c>
      <c r="F9" s="63">
        <v>2287792148</v>
      </c>
      <c r="G9" s="64">
        <v>1887047855</v>
      </c>
      <c r="H9" s="65">
        <f>($G9-$F9)</f>
        <v>-400744293</v>
      </c>
      <c r="I9" s="65">
        <v>1988948437</v>
      </c>
      <c r="J9" s="30">
        <f>IF($C9=0,0,($E9/$C9)*100)</f>
        <v>-17.120019894902107</v>
      </c>
      <c r="K9" s="31">
        <f>IF($F9=0,0,($H9/$F9)*100)</f>
        <v>-17.516639059642404</v>
      </c>
      <c r="L9" s="84">
        <v>-41096593</v>
      </c>
      <c r="M9" s="85">
        <v>-97881477</v>
      </c>
      <c r="N9" s="32">
        <f>IF($L9=0,0,($E9/$L9)*100)</f>
        <v>903.3635245627295</v>
      </c>
      <c r="O9" s="31">
        <f>IF($M9=0,0,($H9/$M9)*100)</f>
        <v>409.41790549400883</v>
      </c>
      <c r="P9" s="6"/>
      <c r="Q9" s="33"/>
    </row>
    <row r="10" spans="1:17" ht="13.5">
      <c r="A10" s="3"/>
      <c r="B10" s="29" t="s">
        <v>17</v>
      </c>
      <c r="C10" s="63">
        <v>624352947</v>
      </c>
      <c r="D10" s="64">
        <v>784496299</v>
      </c>
      <c r="E10" s="65">
        <f aca="true" t="shared" si="0" ref="E10:E33">($D10-$C10)</f>
        <v>160143352</v>
      </c>
      <c r="F10" s="63">
        <v>682255653</v>
      </c>
      <c r="G10" s="64">
        <v>803619788</v>
      </c>
      <c r="H10" s="65">
        <f aca="true" t="shared" si="1" ref="H10:H33">($G10-$F10)</f>
        <v>121364135</v>
      </c>
      <c r="I10" s="65">
        <v>872207572</v>
      </c>
      <c r="J10" s="30">
        <f aca="true" t="shared" si="2" ref="J10:J33">IF($C10=0,0,($E10/$C10)*100)</f>
        <v>25.649490848002678</v>
      </c>
      <c r="K10" s="31">
        <f aca="true" t="shared" si="3" ref="K10:K33">IF($F10=0,0,($H10/$F10)*100)</f>
        <v>17.78865949535782</v>
      </c>
      <c r="L10" s="84">
        <v>-41096593</v>
      </c>
      <c r="M10" s="85">
        <v>-97881477</v>
      </c>
      <c r="N10" s="32">
        <f aca="true" t="shared" si="4" ref="N10:N33">IF($L10=0,0,($E10/$L10)*100)</f>
        <v>-389.6754945111873</v>
      </c>
      <c r="O10" s="31">
        <f aca="true" t="shared" si="5" ref="O10:O33">IF($M10=0,0,($H10/$M10)*100)</f>
        <v>-123.9909109667399</v>
      </c>
      <c r="P10" s="6"/>
      <c r="Q10" s="33"/>
    </row>
    <row r="11" spans="1:17" ht="13.5">
      <c r="A11" s="7"/>
      <c r="B11" s="34" t="s">
        <v>18</v>
      </c>
      <c r="C11" s="66">
        <v>3222321751</v>
      </c>
      <c r="D11" s="67">
        <v>3181225158</v>
      </c>
      <c r="E11" s="68">
        <f t="shared" si="0"/>
        <v>-41096593</v>
      </c>
      <c r="F11" s="66">
        <v>3423112742</v>
      </c>
      <c r="G11" s="67">
        <v>3325231265</v>
      </c>
      <c r="H11" s="68">
        <f t="shared" si="1"/>
        <v>-97881477</v>
      </c>
      <c r="I11" s="68">
        <v>3529986067</v>
      </c>
      <c r="J11" s="35">
        <f t="shared" si="2"/>
        <v>-1.2753721128948803</v>
      </c>
      <c r="K11" s="36">
        <f t="shared" si="3"/>
        <v>-2.859428957715586</v>
      </c>
      <c r="L11" s="86">
        <v>-41096593</v>
      </c>
      <c r="M11" s="87">
        <v>-97881477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895951144</v>
      </c>
      <c r="D13" s="64">
        <v>951575127</v>
      </c>
      <c r="E13" s="65">
        <f t="shared" si="0"/>
        <v>55623983</v>
      </c>
      <c r="F13" s="63">
        <v>945228457</v>
      </c>
      <c r="G13" s="64">
        <v>1002174503</v>
      </c>
      <c r="H13" s="65">
        <f t="shared" si="1"/>
        <v>56946046</v>
      </c>
      <c r="I13" s="65">
        <v>1056291913</v>
      </c>
      <c r="J13" s="30">
        <f t="shared" si="2"/>
        <v>6.208372339552478</v>
      </c>
      <c r="K13" s="31">
        <f t="shared" si="3"/>
        <v>6.024580150785706</v>
      </c>
      <c r="L13" s="84">
        <v>485973128</v>
      </c>
      <c r="M13" s="85">
        <v>468603054</v>
      </c>
      <c r="N13" s="32">
        <f t="shared" si="4"/>
        <v>11.445896860371258</v>
      </c>
      <c r="O13" s="31">
        <f t="shared" si="5"/>
        <v>12.15229937447228</v>
      </c>
      <c r="P13" s="6"/>
      <c r="Q13" s="33"/>
    </row>
    <row r="14" spans="1:17" ht="13.5">
      <c r="A14" s="3"/>
      <c r="B14" s="29" t="s">
        <v>21</v>
      </c>
      <c r="C14" s="63">
        <v>408953121</v>
      </c>
      <c r="D14" s="64">
        <v>481822637</v>
      </c>
      <c r="E14" s="65">
        <f t="shared" si="0"/>
        <v>72869516</v>
      </c>
      <c r="F14" s="63">
        <v>431445543</v>
      </c>
      <c r="G14" s="64">
        <v>506877414</v>
      </c>
      <c r="H14" s="65">
        <f t="shared" si="1"/>
        <v>75431871</v>
      </c>
      <c r="I14" s="65">
        <v>534248793</v>
      </c>
      <c r="J14" s="30">
        <f t="shared" si="2"/>
        <v>17.81854991638516</v>
      </c>
      <c r="K14" s="31">
        <f t="shared" si="3"/>
        <v>17.483520741805414</v>
      </c>
      <c r="L14" s="84">
        <v>485973128</v>
      </c>
      <c r="M14" s="85">
        <v>468603054</v>
      </c>
      <c r="N14" s="32">
        <f t="shared" si="4"/>
        <v>14.994556653758023</v>
      </c>
      <c r="O14" s="31">
        <f t="shared" si="5"/>
        <v>16.0971787008456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485973128</v>
      </c>
      <c r="M15" s="85">
        <v>468603054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1075663177</v>
      </c>
      <c r="D16" s="64">
        <v>1171815815</v>
      </c>
      <c r="E16" s="65">
        <f t="shared" si="0"/>
        <v>96152638</v>
      </c>
      <c r="F16" s="63">
        <v>1134824651</v>
      </c>
      <c r="G16" s="64">
        <v>1218567841</v>
      </c>
      <c r="H16" s="65">
        <f t="shared" si="1"/>
        <v>83743190</v>
      </c>
      <c r="I16" s="65">
        <v>1284370505</v>
      </c>
      <c r="J16" s="30">
        <f t="shared" si="2"/>
        <v>8.938916945002013</v>
      </c>
      <c r="K16" s="31">
        <f t="shared" si="3"/>
        <v>7.379394686765576</v>
      </c>
      <c r="L16" s="84">
        <v>485973128</v>
      </c>
      <c r="M16" s="85">
        <v>468603054</v>
      </c>
      <c r="N16" s="32">
        <f t="shared" si="4"/>
        <v>19.785587403919173</v>
      </c>
      <c r="O16" s="31">
        <f t="shared" si="5"/>
        <v>17.870816095876318</v>
      </c>
      <c r="P16" s="6"/>
      <c r="Q16" s="33"/>
    </row>
    <row r="17" spans="1:17" ht="13.5">
      <c r="A17" s="3"/>
      <c r="B17" s="29" t="s">
        <v>23</v>
      </c>
      <c r="C17" s="63">
        <v>1022335202</v>
      </c>
      <c r="D17" s="64">
        <v>1283662193</v>
      </c>
      <c r="E17" s="65">
        <f t="shared" si="0"/>
        <v>261326991</v>
      </c>
      <c r="F17" s="63">
        <v>1076399810</v>
      </c>
      <c r="G17" s="64">
        <v>1328881757</v>
      </c>
      <c r="H17" s="65">
        <f t="shared" si="1"/>
        <v>252481947</v>
      </c>
      <c r="I17" s="65">
        <v>1400641382</v>
      </c>
      <c r="J17" s="42">
        <f t="shared" si="2"/>
        <v>25.561771764169382</v>
      </c>
      <c r="K17" s="31">
        <f t="shared" si="3"/>
        <v>23.45614934658898</v>
      </c>
      <c r="L17" s="88">
        <v>485973128</v>
      </c>
      <c r="M17" s="85">
        <v>468603054</v>
      </c>
      <c r="N17" s="32">
        <f t="shared" si="4"/>
        <v>53.77395908195154</v>
      </c>
      <c r="O17" s="31">
        <f t="shared" si="5"/>
        <v>53.879705828805804</v>
      </c>
      <c r="P17" s="6"/>
      <c r="Q17" s="33"/>
    </row>
    <row r="18" spans="1:17" ht="13.5">
      <c r="A18" s="3"/>
      <c r="B18" s="34" t="s">
        <v>24</v>
      </c>
      <c r="C18" s="66">
        <v>3402902644</v>
      </c>
      <c r="D18" s="67">
        <v>3888875772</v>
      </c>
      <c r="E18" s="68">
        <f t="shared" si="0"/>
        <v>485973128</v>
      </c>
      <c r="F18" s="66">
        <v>3587898461</v>
      </c>
      <c r="G18" s="67">
        <v>4056501515</v>
      </c>
      <c r="H18" s="68">
        <f t="shared" si="1"/>
        <v>468603054</v>
      </c>
      <c r="I18" s="68">
        <v>4275552593</v>
      </c>
      <c r="J18" s="43">
        <f t="shared" si="2"/>
        <v>14.281135220158827</v>
      </c>
      <c r="K18" s="36">
        <f t="shared" si="3"/>
        <v>13.060655397404794</v>
      </c>
      <c r="L18" s="89">
        <v>485973128</v>
      </c>
      <c r="M18" s="87">
        <v>468603054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-180580893</v>
      </c>
      <c r="D19" s="73">
        <v>-707650614</v>
      </c>
      <c r="E19" s="74">
        <f t="shared" si="0"/>
        <v>-527069721</v>
      </c>
      <c r="F19" s="75">
        <v>-164785719</v>
      </c>
      <c r="G19" s="76">
        <v>-731270250</v>
      </c>
      <c r="H19" s="77">
        <f t="shared" si="1"/>
        <v>-566484531</v>
      </c>
      <c r="I19" s="77">
        <v>-745566526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85642519</v>
      </c>
      <c r="M22" s="85">
        <v>-19675250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0</v>
      </c>
      <c r="D23" s="64">
        <v>2294132</v>
      </c>
      <c r="E23" s="65">
        <f t="shared" si="0"/>
        <v>2294132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85642519</v>
      </c>
      <c r="M23" s="85">
        <v>-19675250</v>
      </c>
      <c r="N23" s="32">
        <f t="shared" si="4"/>
        <v>2.6787301760706037</v>
      </c>
      <c r="O23" s="31">
        <f t="shared" si="5"/>
        <v>0</v>
      </c>
      <c r="P23" s="6"/>
      <c r="Q23" s="33"/>
    </row>
    <row r="24" spans="1:17" ht="13.5">
      <c r="A24" s="7"/>
      <c r="B24" s="29" t="s">
        <v>29</v>
      </c>
      <c r="C24" s="63">
        <v>188784640</v>
      </c>
      <c r="D24" s="64">
        <v>272133027</v>
      </c>
      <c r="E24" s="65">
        <f t="shared" si="0"/>
        <v>83348387</v>
      </c>
      <c r="F24" s="63">
        <v>219090250</v>
      </c>
      <c r="G24" s="64">
        <v>199415000</v>
      </c>
      <c r="H24" s="65">
        <f t="shared" si="1"/>
        <v>-19675250</v>
      </c>
      <c r="I24" s="65">
        <v>215053100</v>
      </c>
      <c r="J24" s="30">
        <f t="shared" si="2"/>
        <v>44.149983282538244</v>
      </c>
      <c r="K24" s="31">
        <f t="shared" si="3"/>
        <v>-8.980431580136496</v>
      </c>
      <c r="L24" s="84">
        <v>85642519</v>
      </c>
      <c r="M24" s="85">
        <v>-19675250</v>
      </c>
      <c r="N24" s="32">
        <f t="shared" si="4"/>
        <v>97.3212698239294</v>
      </c>
      <c r="O24" s="31">
        <f t="shared" si="5"/>
        <v>100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85642519</v>
      </c>
      <c r="M25" s="85">
        <v>-19675250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188784640</v>
      </c>
      <c r="D26" s="67">
        <v>274427159</v>
      </c>
      <c r="E26" s="68">
        <f t="shared" si="0"/>
        <v>85642519</v>
      </c>
      <c r="F26" s="66">
        <v>219090250</v>
      </c>
      <c r="G26" s="67">
        <v>199415000</v>
      </c>
      <c r="H26" s="68">
        <f t="shared" si="1"/>
        <v>-19675250</v>
      </c>
      <c r="I26" s="68">
        <v>215053100</v>
      </c>
      <c r="J26" s="43">
        <f t="shared" si="2"/>
        <v>45.36519443530999</v>
      </c>
      <c r="K26" s="36">
        <f t="shared" si="3"/>
        <v>-8.980431580136496</v>
      </c>
      <c r="L26" s="89">
        <v>85642519</v>
      </c>
      <c r="M26" s="87">
        <v>-19675250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135677640</v>
      </c>
      <c r="D28" s="64">
        <v>85921250</v>
      </c>
      <c r="E28" s="65">
        <f t="shared" si="0"/>
        <v>-49756390</v>
      </c>
      <c r="F28" s="63">
        <v>149069250</v>
      </c>
      <c r="G28" s="64">
        <v>113671000</v>
      </c>
      <c r="H28" s="65">
        <f t="shared" si="1"/>
        <v>-35398250</v>
      </c>
      <c r="I28" s="65">
        <v>118113000</v>
      </c>
      <c r="J28" s="30">
        <f t="shared" si="2"/>
        <v>-36.67250550643422</v>
      </c>
      <c r="K28" s="31">
        <f t="shared" si="3"/>
        <v>-23.746178370119928</v>
      </c>
      <c r="L28" s="84">
        <v>62302999</v>
      </c>
      <c r="M28" s="85">
        <v>39880000</v>
      </c>
      <c r="N28" s="32">
        <f t="shared" si="4"/>
        <v>-79.86195014464712</v>
      </c>
      <c r="O28" s="31">
        <f t="shared" si="5"/>
        <v>-88.7619107321966</v>
      </c>
      <c r="P28" s="6"/>
      <c r="Q28" s="33"/>
    </row>
    <row r="29" spans="1:17" ht="13.5">
      <c r="A29" s="7"/>
      <c r="B29" s="29" t="s">
        <v>33</v>
      </c>
      <c r="C29" s="63">
        <v>19502000</v>
      </c>
      <c r="D29" s="64">
        <v>42510000</v>
      </c>
      <c r="E29" s="65">
        <f t="shared" si="0"/>
        <v>23008000</v>
      </c>
      <c r="F29" s="63">
        <v>35101000</v>
      </c>
      <c r="G29" s="64">
        <v>43401000</v>
      </c>
      <c r="H29" s="65">
        <f t="shared" si="1"/>
        <v>8300000</v>
      </c>
      <c r="I29" s="65">
        <v>70500000</v>
      </c>
      <c r="J29" s="30">
        <f t="shared" si="2"/>
        <v>117.97764331863398</v>
      </c>
      <c r="K29" s="31">
        <f t="shared" si="3"/>
        <v>23.64604997008632</v>
      </c>
      <c r="L29" s="84">
        <v>62302999</v>
      </c>
      <c r="M29" s="85">
        <v>39880000</v>
      </c>
      <c r="N29" s="32">
        <f t="shared" si="4"/>
        <v>36.92920143378652</v>
      </c>
      <c r="O29" s="31">
        <f t="shared" si="5"/>
        <v>20.81243731193581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62302999</v>
      </c>
      <c r="M30" s="85">
        <v>39880000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25605000</v>
      </c>
      <c r="D31" s="64">
        <v>39500000</v>
      </c>
      <c r="E31" s="65">
        <f t="shared" si="0"/>
        <v>13895000</v>
      </c>
      <c r="F31" s="63">
        <v>24920000</v>
      </c>
      <c r="G31" s="64">
        <v>25200000</v>
      </c>
      <c r="H31" s="65">
        <f t="shared" si="1"/>
        <v>280000</v>
      </c>
      <c r="I31" s="65">
        <v>35500000</v>
      </c>
      <c r="J31" s="30">
        <f t="shared" si="2"/>
        <v>54.26674477641086</v>
      </c>
      <c r="K31" s="31">
        <f t="shared" si="3"/>
        <v>1.1235955056179776</v>
      </c>
      <c r="L31" s="84">
        <v>62302999</v>
      </c>
      <c r="M31" s="85">
        <v>39880000</v>
      </c>
      <c r="N31" s="32">
        <f t="shared" si="4"/>
        <v>22.3022971976036</v>
      </c>
      <c r="O31" s="31">
        <f t="shared" si="5"/>
        <v>0.7021063189568706</v>
      </c>
      <c r="P31" s="6"/>
      <c r="Q31" s="33"/>
    </row>
    <row r="32" spans="1:17" ht="13.5">
      <c r="A32" s="7"/>
      <c r="B32" s="29" t="s">
        <v>36</v>
      </c>
      <c r="C32" s="63">
        <v>8000000</v>
      </c>
      <c r="D32" s="64">
        <v>83156389</v>
      </c>
      <c r="E32" s="65">
        <f t="shared" si="0"/>
        <v>75156389</v>
      </c>
      <c r="F32" s="63">
        <v>10000000</v>
      </c>
      <c r="G32" s="64">
        <v>76698250</v>
      </c>
      <c r="H32" s="65">
        <f t="shared" si="1"/>
        <v>66698250</v>
      </c>
      <c r="I32" s="65">
        <v>68640100</v>
      </c>
      <c r="J32" s="30">
        <f t="shared" si="2"/>
        <v>939.4548625000001</v>
      </c>
      <c r="K32" s="31">
        <f t="shared" si="3"/>
        <v>666.9825000000001</v>
      </c>
      <c r="L32" s="84">
        <v>62302999</v>
      </c>
      <c r="M32" s="85">
        <v>39880000</v>
      </c>
      <c r="N32" s="32">
        <f t="shared" si="4"/>
        <v>120.63045151325701</v>
      </c>
      <c r="O32" s="31">
        <f t="shared" si="5"/>
        <v>167.2473671013039</v>
      </c>
      <c r="P32" s="6"/>
      <c r="Q32" s="33"/>
    </row>
    <row r="33" spans="1:17" ht="14.25" thickBot="1">
      <c r="A33" s="7"/>
      <c r="B33" s="57" t="s">
        <v>37</v>
      </c>
      <c r="C33" s="81">
        <v>188784640</v>
      </c>
      <c r="D33" s="82">
        <v>251087639</v>
      </c>
      <c r="E33" s="83">
        <f t="shared" si="0"/>
        <v>62302999</v>
      </c>
      <c r="F33" s="81">
        <v>219090250</v>
      </c>
      <c r="G33" s="82">
        <v>258970250</v>
      </c>
      <c r="H33" s="83">
        <f t="shared" si="1"/>
        <v>39880000</v>
      </c>
      <c r="I33" s="83">
        <v>292753100</v>
      </c>
      <c r="J33" s="58">
        <f t="shared" si="2"/>
        <v>33.002154730384845</v>
      </c>
      <c r="K33" s="59">
        <f t="shared" si="3"/>
        <v>18.20254438524763</v>
      </c>
      <c r="L33" s="96">
        <v>62302999</v>
      </c>
      <c r="M33" s="97">
        <v>39880000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366024346</v>
      </c>
      <c r="D8" s="64">
        <v>390288137</v>
      </c>
      <c r="E8" s="65">
        <f>($D8-$C8)</f>
        <v>24263791</v>
      </c>
      <c r="F8" s="63">
        <v>380006393</v>
      </c>
      <c r="G8" s="64">
        <v>412384298</v>
      </c>
      <c r="H8" s="65">
        <f>($G8-$F8)</f>
        <v>32377905</v>
      </c>
      <c r="I8" s="65">
        <v>425805056</v>
      </c>
      <c r="J8" s="30">
        <f>IF($C8=0,0,($E8/$C8)*100)</f>
        <v>6.629010136937722</v>
      </c>
      <c r="K8" s="31">
        <f>IF($F8=0,0,($H8/$F8)*100)</f>
        <v>8.520357971977592</v>
      </c>
      <c r="L8" s="84">
        <v>64398513</v>
      </c>
      <c r="M8" s="85">
        <v>104672733</v>
      </c>
      <c r="N8" s="32">
        <f>IF($L8=0,0,($E8/$L8)*100)</f>
        <v>37.67756407667363</v>
      </c>
      <c r="O8" s="31">
        <f>IF($M8=0,0,($H8/$M8)*100)</f>
        <v>30.932511335115326</v>
      </c>
      <c r="P8" s="6"/>
      <c r="Q8" s="33"/>
    </row>
    <row r="9" spans="1:17" ht="13.5">
      <c r="A9" s="3"/>
      <c r="B9" s="29" t="s">
        <v>16</v>
      </c>
      <c r="C9" s="63">
        <v>865408762</v>
      </c>
      <c r="D9" s="64">
        <v>904137790</v>
      </c>
      <c r="E9" s="65">
        <f>($D9-$C9)</f>
        <v>38729028</v>
      </c>
      <c r="F9" s="63">
        <v>941623178</v>
      </c>
      <c r="G9" s="64">
        <v>1007130413</v>
      </c>
      <c r="H9" s="65">
        <f>($G9-$F9)</f>
        <v>65507235</v>
      </c>
      <c r="I9" s="65">
        <v>1106320522</v>
      </c>
      <c r="J9" s="30">
        <f>IF($C9=0,0,($E9/$C9)*100)</f>
        <v>4.475229475432559</v>
      </c>
      <c r="K9" s="31">
        <f>IF($F9=0,0,($H9/$F9)*100)</f>
        <v>6.956841816398024</v>
      </c>
      <c r="L9" s="84">
        <v>64398513</v>
      </c>
      <c r="M9" s="85">
        <v>104672733</v>
      </c>
      <c r="N9" s="32">
        <f>IF($L9=0,0,($E9/$L9)*100)</f>
        <v>60.13963086383687</v>
      </c>
      <c r="O9" s="31">
        <f>IF($M9=0,0,($H9/$M9)*100)</f>
        <v>62.582903037412805</v>
      </c>
      <c r="P9" s="6"/>
      <c r="Q9" s="33"/>
    </row>
    <row r="10" spans="1:17" ht="13.5">
      <c r="A10" s="3"/>
      <c r="B10" s="29" t="s">
        <v>17</v>
      </c>
      <c r="C10" s="63">
        <v>345757944</v>
      </c>
      <c r="D10" s="64">
        <v>347163638</v>
      </c>
      <c r="E10" s="65">
        <f aca="true" t="shared" si="0" ref="E10:E33">($D10-$C10)</f>
        <v>1405694</v>
      </c>
      <c r="F10" s="63">
        <v>367341377</v>
      </c>
      <c r="G10" s="64">
        <v>374128970</v>
      </c>
      <c r="H10" s="65">
        <f aca="true" t="shared" si="1" ref="H10:H33">($G10-$F10)</f>
        <v>6787593</v>
      </c>
      <c r="I10" s="65">
        <v>407062707</v>
      </c>
      <c r="J10" s="30">
        <f aca="true" t="shared" si="2" ref="J10:J33">IF($C10=0,0,($E10/$C10)*100)</f>
        <v>0.40655436104745</v>
      </c>
      <c r="K10" s="31">
        <f aca="true" t="shared" si="3" ref="K10:K33">IF($F10=0,0,($H10/$F10)*100)</f>
        <v>1.847761625829589</v>
      </c>
      <c r="L10" s="84">
        <v>64398513</v>
      </c>
      <c r="M10" s="85">
        <v>104672733</v>
      </c>
      <c r="N10" s="32">
        <f aca="true" t="shared" si="4" ref="N10:N33">IF($L10=0,0,($E10/$L10)*100)</f>
        <v>2.1828050594894948</v>
      </c>
      <c r="O10" s="31">
        <f aca="true" t="shared" si="5" ref="O10:O33">IF($M10=0,0,($H10/$M10)*100)</f>
        <v>6.484585627471866</v>
      </c>
      <c r="P10" s="6"/>
      <c r="Q10" s="33"/>
    </row>
    <row r="11" spans="1:17" ht="13.5">
      <c r="A11" s="7"/>
      <c r="B11" s="34" t="s">
        <v>18</v>
      </c>
      <c r="C11" s="66">
        <v>1577191052</v>
      </c>
      <c r="D11" s="67">
        <v>1641589565</v>
      </c>
      <c r="E11" s="68">
        <f t="shared" si="0"/>
        <v>64398513</v>
      </c>
      <c r="F11" s="66">
        <v>1688970948</v>
      </c>
      <c r="G11" s="67">
        <v>1793643681</v>
      </c>
      <c r="H11" s="68">
        <f t="shared" si="1"/>
        <v>104672733</v>
      </c>
      <c r="I11" s="68">
        <v>1939188285</v>
      </c>
      <c r="J11" s="35">
        <f t="shared" si="2"/>
        <v>4.0831142757459675</v>
      </c>
      <c r="K11" s="36">
        <f t="shared" si="3"/>
        <v>6.197426493566898</v>
      </c>
      <c r="L11" s="86">
        <v>64398513</v>
      </c>
      <c r="M11" s="87">
        <v>104672733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583269376</v>
      </c>
      <c r="D13" s="64">
        <v>597648259</v>
      </c>
      <c r="E13" s="65">
        <f t="shared" si="0"/>
        <v>14378883</v>
      </c>
      <c r="F13" s="63">
        <v>623129157</v>
      </c>
      <c r="G13" s="64">
        <v>636098032</v>
      </c>
      <c r="H13" s="65">
        <f t="shared" si="1"/>
        <v>12968875</v>
      </c>
      <c r="I13" s="65">
        <v>678395638</v>
      </c>
      <c r="J13" s="30">
        <f t="shared" si="2"/>
        <v>2.465221661148896</v>
      </c>
      <c r="K13" s="31">
        <f t="shared" si="3"/>
        <v>2.0812499069113533</v>
      </c>
      <c r="L13" s="84">
        <v>87609676</v>
      </c>
      <c r="M13" s="85">
        <v>119152888</v>
      </c>
      <c r="N13" s="32">
        <f t="shared" si="4"/>
        <v>16.412437137651324</v>
      </c>
      <c r="O13" s="31">
        <f t="shared" si="5"/>
        <v>10.884230519028629</v>
      </c>
      <c r="P13" s="6"/>
      <c r="Q13" s="33"/>
    </row>
    <row r="14" spans="1:17" ht="13.5">
      <c r="A14" s="3"/>
      <c r="B14" s="29" t="s">
        <v>21</v>
      </c>
      <c r="C14" s="63">
        <v>21121150</v>
      </c>
      <c r="D14" s="64">
        <v>21121150</v>
      </c>
      <c r="E14" s="65">
        <f t="shared" si="0"/>
        <v>0</v>
      </c>
      <c r="F14" s="63">
        <v>22154011</v>
      </c>
      <c r="G14" s="64">
        <v>22177206</v>
      </c>
      <c r="H14" s="65">
        <f t="shared" si="1"/>
        <v>23195</v>
      </c>
      <c r="I14" s="65">
        <v>23396953</v>
      </c>
      <c r="J14" s="30">
        <f t="shared" si="2"/>
        <v>0</v>
      </c>
      <c r="K14" s="31">
        <f t="shared" si="3"/>
        <v>0.10469887371636676</v>
      </c>
      <c r="L14" s="84">
        <v>87609676</v>
      </c>
      <c r="M14" s="85">
        <v>119152888</v>
      </c>
      <c r="N14" s="32">
        <f t="shared" si="4"/>
        <v>0</v>
      </c>
      <c r="O14" s="31">
        <f t="shared" si="5"/>
        <v>0.01946658649180203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87609676</v>
      </c>
      <c r="M15" s="85">
        <v>119152888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492877466</v>
      </c>
      <c r="D16" s="64">
        <v>523648552</v>
      </c>
      <c r="E16" s="65">
        <f t="shared" si="0"/>
        <v>30771086</v>
      </c>
      <c r="F16" s="63">
        <v>531721109</v>
      </c>
      <c r="G16" s="64">
        <v>591735375</v>
      </c>
      <c r="H16" s="65">
        <f t="shared" si="1"/>
        <v>60014266</v>
      </c>
      <c r="I16" s="65">
        <v>667565378</v>
      </c>
      <c r="J16" s="30">
        <f t="shared" si="2"/>
        <v>6.243151315016703</v>
      </c>
      <c r="K16" s="31">
        <f t="shared" si="3"/>
        <v>11.286793957243477</v>
      </c>
      <c r="L16" s="84">
        <v>87609676</v>
      </c>
      <c r="M16" s="85">
        <v>119152888</v>
      </c>
      <c r="N16" s="32">
        <f t="shared" si="4"/>
        <v>35.12293094201147</v>
      </c>
      <c r="O16" s="31">
        <f t="shared" si="5"/>
        <v>50.36744556288052</v>
      </c>
      <c r="P16" s="6"/>
      <c r="Q16" s="33"/>
    </row>
    <row r="17" spans="1:17" ht="13.5">
      <c r="A17" s="3"/>
      <c r="B17" s="29" t="s">
        <v>23</v>
      </c>
      <c r="C17" s="63">
        <v>536754110</v>
      </c>
      <c r="D17" s="64">
        <v>579213817</v>
      </c>
      <c r="E17" s="65">
        <f t="shared" si="0"/>
        <v>42459707</v>
      </c>
      <c r="F17" s="63">
        <v>569573559</v>
      </c>
      <c r="G17" s="64">
        <v>615720111</v>
      </c>
      <c r="H17" s="65">
        <f t="shared" si="1"/>
        <v>46146552</v>
      </c>
      <c r="I17" s="65">
        <v>641627428</v>
      </c>
      <c r="J17" s="42">
        <f t="shared" si="2"/>
        <v>7.910457732685083</v>
      </c>
      <c r="K17" s="31">
        <f t="shared" si="3"/>
        <v>8.101947724016451</v>
      </c>
      <c r="L17" s="88">
        <v>87609676</v>
      </c>
      <c r="M17" s="85">
        <v>119152888</v>
      </c>
      <c r="N17" s="32">
        <f t="shared" si="4"/>
        <v>48.464631920337204</v>
      </c>
      <c r="O17" s="31">
        <f t="shared" si="5"/>
        <v>38.728857331599045</v>
      </c>
      <c r="P17" s="6"/>
      <c r="Q17" s="33"/>
    </row>
    <row r="18" spans="1:17" ht="13.5">
      <c r="A18" s="3"/>
      <c r="B18" s="34" t="s">
        <v>24</v>
      </c>
      <c r="C18" s="66">
        <v>1634022102</v>
      </c>
      <c r="D18" s="67">
        <v>1721631778</v>
      </c>
      <c r="E18" s="68">
        <f t="shared" si="0"/>
        <v>87609676</v>
      </c>
      <c r="F18" s="66">
        <v>1746577836</v>
      </c>
      <c r="G18" s="67">
        <v>1865730724</v>
      </c>
      <c r="H18" s="68">
        <f t="shared" si="1"/>
        <v>119152888</v>
      </c>
      <c r="I18" s="68">
        <v>2010985397</v>
      </c>
      <c r="J18" s="43">
        <f t="shared" si="2"/>
        <v>5.361596755194931</v>
      </c>
      <c r="K18" s="36">
        <f t="shared" si="3"/>
        <v>6.822077181105371</v>
      </c>
      <c r="L18" s="89">
        <v>87609676</v>
      </c>
      <c r="M18" s="87">
        <v>119152888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-56831050</v>
      </c>
      <c r="D19" s="73">
        <v>-80042213</v>
      </c>
      <c r="E19" s="74">
        <f t="shared" si="0"/>
        <v>-23211163</v>
      </c>
      <c r="F19" s="75">
        <v>-57606888</v>
      </c>
      <c r="G19" s="76">
        <v>-72087043</v>
      </c>
      <c r="H19" s="77">
        <f t="shared" si="1"/>
        <v>-14480155</v>
      </c>
      <c r="I19" s="77">
        <v>-71797112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187121908</v>
      </c>
      <c r="D22" s="64">
        <v>13980000</v>
      </c>
      <c r="E22" s="65">
        <f t="shared" si="0"/>
        <v>-173141908</v>
      </c>
      <c r="F22" s="63">
        <v>160536700</v>
      </c>
      <c r="G22" s="64">
        <v>17610000</v>
      </c>
      <c r="H22" s="65">
        <f t="shared" si="1"/>
        <v>-142926700</v>
      </c>
      <c r="I22" s="65">
        <v>21500004</v>
      </c>
      <c r="J22" s="30">
        <f t="shared" si="2"/>
        <v>-92.5289346664849</v>
      </c>
      <c r="K22" s="31">
        <f t="shared" si="3"/>
        <v>-89.03054566339037</v>
      </c>
      <c r="L22" s="84">
        <v>-231668715</v>
      </c>
      <c r="M22" s="85">
        <v>-160755096</v>
      </c>
      <c r="N22" s="32">
        <f t="shared" si="4"/>
        <v>74.73685344177784</v>
      </c>
      <c r="O22" s="31">
        <f t="shared" si="5"/>
        <v>88.90959201691497</v>
      </c>
      <c r="P22" s="6"/>
      <c r="Q22" s="33"/>
    </row>
    <row r="23" spans="1:17" ht="13.5">
      <c r="A23" s="7"/>
      <c r="B23" s="29" t="s">
        <v>28</v>
      </c>
      <c r="C23" s="63">
        <v>113843530</v>
      </c>
      <c r="D23" s="64">
        <v>13386483</v>
      </c>
      <c r="E23" s="65">
        <f t="shared" si="0"/>
        <v>-100457047</v>
      </c>
      <c r="F23" s="63">
        <v>102466105</v>
      </c>
      <c r="G23" s="64">
        <v>11426829</v>
      </c>
      <c r="H23" s="65">
        <f t="shared" si="1"/>
        <v>-91039276</v>
      </c>
      <c r="I23" s="65">
        <v>12023724</v>
      </c>
      <c r="J23" s="30">
        <f t="shared" si="2"/>
        <v>-88.24133176474763</v>
      </c>
      <c r="K23" s="31">
        <f t="shared" si="3"/>
        <v>-88.84818643199134</v>
      </c>
      <c r="L23" s="84">
        <v>-231668715</v>
      </c>
      <c r="M23" s="85">
        <v>-160755096</v>
      </c>
      <c r="N23" s="32">
        <f t="shared" si="4"/>
        <v>43.362370702492136</v>
      </c>
      <c r="O23" s="31">
        <f t="shared" si="5"/>
        <v>56.63227994961976</v>
      </c>
      <c r="P23" s="6"/>
      <c r="Q23" s="33"/>
    </row>
    <row r="24" spans="1:17" ht="13.5">
      <c r="A24" s="7"/>
      <c r="B24" s="29" t="s">
        <v>29</v>
      </c>
      <c r="C24" s="63">
        <v>88437120</v>
      </c>
      <c r="D24" s="64">
        <v>130367360</v>
      </c>
      <c r="E24" s="65">
        <f t="shared" si="0"/>
        <v>41930240</v>
      </c>
      <c r="F24" s="63">
        <v>70907520</v>
      </c>
      <c r="G24" s="64">
        <v>144118400</v>
      </c>
      <c r="H24" s="65">
        <f t="shared" si="1"/>
        <v>73210880</v>
      </c>
      <c r="I24" s="65">
        <v>158583124</v>
      </c>
      <c r="J24" s="30">
        <f t="shared" si="2"/>
        <v>47.412489235289435</v>
      </c>
      <c r="K24" s="31">
        <f t="shared" si="3"/>
        <v>103.24840016968582</v>
      </c>
      <c r="L24" s="84">
        <v>-231668715</v>
      </c>
      <c r="M24" s="85">
        <v>-160755096</v>
      </c>
      <c r="N24" s="32">
        <f t="shared" si="4"/>
        <v>-18.099224144269975</v>
      </c>
      <c r="O24" s="31">
        <f t="shared" si="5"/>
        <v>-45.541871966534735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-231668715</v>
      </c>
      <c r="M25" s="85">
        <v>-160755096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389402558</v>
      </c>
      <c r="D26" s="67">
        <v>157733843</v>
      </c>
      <c r="E26" s="68">
        <f t="shared" si="0"/>
        <v>-231668715</v>
      </c>
      <c r="F26" s="66">
        <v>333910325</v>
      </c>
      <c r="G26" s="67">
        <v>173155229</v>
      </c>
      <c r="H26" s="68">
        <f t="shared" si="1"/>
        <v>-160755096</v>
      </c>
      <c r="I26" s="68">
        <v>192106852</v>
      </c>
      <c r="J26" s="43">
        <f t="shared" si="2"/>
        <v>-59.49337266551803</v>
      </c>
      <c r="K26" s="36">
        <f t="shared" si="3"/>
        <v>-48.143194134532976</v>
      </c>
      <c r="L26" s="89">
        <v>-231668715</v>
      </c>
      <c r="M26" s="87">
        <v>-160755096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102572825</v>
      </c>
      <c r="D28" s="64">
        <v>45925725</v>
      </c>
      <c r="E28" s="65">
        <f t="shared" si="0"/>
        <v>-56647100</v>
      </c>
      <c r="F28" s="63">
        <v>39262005</v>
      </c>
      <c r="G28" s="64">
        <v>28558104</v>
      </c>
      <c r="H28" s="65">
        <f t="shared" si="1"/>
        <v>-10703901</v>
      </c>
      <c r="I28" s="65">
        <v>37866396</v>
      </c>
      <c r="J28" s="30">
        <f t="shared" si="2"/>
        <v>-55.22622585465498</v>
      </c>
      <c r="K28" s="31">
        <f t="shared" si="3"/>
        <v>-27.26274677006434</v>
      </c>
      <c r="L28" s="84">
        <v>72734354</v>
      </c>
      <c r="M28" s="85">
        <v>56786780</v>
      </c>
      <c r="N28" s="32">
        <f t="shared" si="4"/>
        <v>-77.88217930690632</v>
      </c>
      <c r="O28" s="31">
        <f t="shared" si="5"/>
        <v>-18.84928323106188</v>
      </c>
      <c r="P28" s="6"/>
      <c r="Q28" s="33"/>
    </row>
    <row r="29" spans="1:17" ht="13.5">
      <c r="A29" s="7"/>
      <c r="B29" s="29" t="s">
        <v>33</v>
      </c>
      <c r="C29" s="63">
        <v>97315138</v>
      </c>
      <c r="D29" s="64">
        <v>68209112</v>
      </c>
      <c r="E29" s="65">
        <f t="shared" si="0"/>
        <v>-29106026</v>
      </c>
      <c r="F29" s="63">
        <v>116706404</v>
      </c>
      <c r="G29" s="64">
        <v>61182672</v>
      </c>
      <c r="H29" s="65">
        <f t="shared" si="1"/>
        <v>-55523732</v>
      </c>
      <c r="I29" s="65">
        <v>76546224</v>
      </c>
      <c r="J29" s="30">
        <f t="shared" si="2"/>
        <v>-29.90904251710561</v>
      </c>
      <c r="K29" s="31">
        <f t="shared" si="3"/>
        <v>-47.575565776150555</v>
      </c>
      <c r="L29" s="84">
        <v>72734354</v>
      </c>
      <c r="M29" s="85">
        <v>56786780</v>
      </c>
      <c r="N29" s="32">
        <f t="shared" si="4"/>
        <v>-40.01688940552081</v>
      </c>
      <c r="O29" s="31">
        <f t="shared" si="5"/>
        <v>-97.77580627040308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700000</v>
      </c>
      <c r="E30" s="65">
        <f t="shared" si="0"/>
        <v>700000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72734354</v>
      </c>
      <c r="M30" s="85">
        <v>56786780</v>
      </c>
      <c r="N30" s="32">
        <f t="shared" si="4"/>
        <v>0.9624062929052756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85405620</v>
      </c>
      <c r="D31" s="64">
        <v>68702360</v>
      </c>
      <c r="E31" s="65">
        <f t="shared" si="0"/>
        <v>-16703260</v>
      </c>
      <c r="F31" s="63">
        <v>78206016</v>
      </c>
      <c r="G31" s="64">
        <v>119448412</v>
      </c>
      <c r="H31" s="65">
        <f t="shared" si="1"/>
        <v>41242396</v>
      </c>
      <c r="I31" s="65">
        <v>101570136</v>
      </c>
      <c r="J31" s="30">
        <f t="shared" si="2"/>
        <v>-19.55756541548437</v>
      </c>
      <c r="K31" s="31">
        <f t="shared" si="3"/>
        <v>52.735579830584896</v>
      </c>
      <c r="L31" s="84">
        <v>72734354</v>
      </c>
      <c r="M31" s="85">
        <v>56786780</v>
      </c>
      <c r="N31" s="32">
        <f t="shared" si="4"/>
        <v>-22.964746480047104</v>
      </c>
      <c r="O31" s="31">
        <f t="shared" si="5"/>
        <v>72.62675573434521</v>
      </c>
      <c r="P31" s="6"/>
      <c r="Q31" s="33"/>
    </row>
    <row r="32" spans="1:17" ht="13.5">
      <c r="A32" s="7"/>
      <c r="B32" s="29" t="s">
        <v>36</v>
      </c>
      <c r="C32" s="63">
        <v>104108975</v>
      </c>
      <c r="D32" s="64">
        <v>278599715</v>
      </c>
      <c r="E32" s="65">
        <f t="shared" si="0"/>
        <v>174490740</v>
      </c>
      <c r="F32" s="63">
        <v>99735900</v>
      </c>
      <c r="G32" s="64">
        <v>181507917</v>
      </c>
      <c r="H32" s="65">
        <f t="shared" si="1"/>
        <v>81772017</v>
      </c>
      <c r="I32" s="65">
        <v>193044096</v>
      </c>
      <c r="J32" s="30">
        <f t="shared" si="2"/>
        <v>167.60393616400506</v>
      </c>
      <c r="K32" s="31">
        <f t="shared" si="3"/>
        <v>81.98854875726795</v>
      </c>
      <c r="L32" s="84">
        <v>72734354</v>
      </c>
      <c r="M32" s="85">
        <v>56786780</v>
      </c>
      <c r="N32" s="32">
        <f t="shared" si="4"/>
        <v>239.90140889956896</v>
      </c>
      <c r="O32" s="31">
        <f t="shared" si="5"/>
        <v>143.99833376711973</v>
      </c>
      <c r="P32" s="6"/>
      <c r="Q32" s="33"/>
    </row>
    <row r="33" spans="1:17" ht="14.25" thickBot="1">
      <c r="A33" s="7"/>
      <c r="B33" s="57" t="s">
        <v>37</v>
      </c>
      <c r="C33" s="81">
        <v>389402558</v>
      </c>
      <c r="D33" s="82">
        <v>462136912</v>
      </c>
      <c r="E33" s="83">
        <f t="shared" si="0"/>
        <v>72734354</v>
      </c>
      <c r="F33" s="81">
        <v>333910325</v>
      </c>
      <c r="G33" s="82">
        <v>390697105</v>
      </c>
      <c r="H33" s="83">
        <f t="shared" si="1"/>
        <v>56786780</v>
      </c>
      <c r="I33" s="83">
        <v>409026852</v>
      </c>
      <c r="J33" s="58">
        <f t="shared" si="2"/>
        <v>18.678447921238362</v>
      </c>
      <c r="K33" s="59">
        <f t="shared" si="3"/>
        <v>17.00659600747596</v>
      </c>
      <c r="L33" s="96">
        <v>72734354</v>
      </c>
      <c r="M33" s="97">
        <v>56786780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633248273</v>
      </c>
      <c r="D8" s="64">
        <v>642359999</v>
      </c>
      <c r="E8" s="65">
        <f>($D8-$C8)</f>
        <v>9111726</v>
      </c>
      <c r="F8" s="63">
        <v>681375139</v>
      </c>
      <c r="G8" s="64">
        <v>677047440</v>
      </c>
      <c r="H8" s="65">
        <f>($G8-$F8)</f>
        <v>-4327699</v>
      </c>
      <c r="I8" s="65">
        <v>713608001</v>
      </c>
      <c r="J8" s="30">
        <f>IF($C8=0,0,($E8/$C8)*100)</f>
        <v>1.4388868297790052</v>
      </c>
      <c r="K8" s="31">
        <f>IF($F8=0,0,($H8/$F8)*100)</f>
        <v>-0.6351418994170258</v>
      </c>
      <c r="L8" s="84">
        <v>-36023416</v>
      </c>
      <c r="M8" s="85">
        <v>-31154737</v>
      </c>
      <c r="N8" s="32">
        <f>IF($L8=0,0,($E8/$L8)*100)</f>
        <v>-25.293897724746593</v>
      </c>
      <c r="O8" s="31">
        <f>IF($M8=0,0,($H8/$M8)*100)</f>
        <v>13.890982292676712</v>
      </c>
      <c r="P8" s="6"/>
      <c r="Q8" s="33"/>
    </row>
    <row r="9" spans="1:17" ht="13.5">
      <c r="A9" s="3"/>
      <c r="B9" s="29" t="s">
        <v>16</v>
      </c>
      <c r="C9" s="63">
        <v>1217809197</v>
      </c>
      <c r="D9" s="64">
        <v>1384976956</v>
      </c>
      <c r="E9" s="65">
        <f>($D9-$C9)</f>
        <v>167167759</v>
      </c>
      <c r="F9" s="63">
        <v>1284788701</v>
      </c>
      <c r="G9" s="64">
        <v>1492119988</v>
      </c>
      <c r="H9" s="65">
        <f>($G9-$F9)</f>
        <v>207331287</v>
      </c>
      <c r="I9" s="65">
        <v>1602054518</v>
      </c>
      <c r="J9" s="30">
        <f>IF($C9=0,0,($E9/$C9)*100)</f>
        <v>13.726925318991492</v>
      </c>
      <c r="K9" s="31">
        <f>IF($F9=0,0,($H9/$F9)*100)</f>
        <v>16.13738405689793</v>
      </c>
      <c r="L9" s="84">
        <v>-36023416</v>
      </c>
      <c r="M9" s="85">
        <v>-31154737</v>
      </c>
      <c r="N9" s="32">
        <f>IF($L9=0,0,($E9/$L9)*100)</f>
        <v>-464.05304538581237</v>
      </c>
      <c r="O9" s="31">
        <f>IF($M9=0,0,($H9/$M9)*100)</f>
        <v>-665.4888051213528</v>
      </c>
      <c r="P9" s="6"/>
      <c r="Q9" s="33"/>
    </row>
    <row r="10" spans="1:17" ht="13.5">
      <c r="A10" s="3"/>
      <c r="B10" s="29" t="s">
        <v>17</v>
      </c>
      <c r="C10" s="63">
        <v>1049532820</v>
      </c>
      <c r="D10" s="64">
        <v>837229919</v>
      </c>
      <c r="E10" s="65">
        <f aca="true" t="shared" si="0" ref="E10:E33">($D10-$C10)</f>
        <v>-212302901</v>
      </c>
      <c r="F10" s="63">
        <v>1144970953</v>
      </c>
      <c r="G10" s="64">
        <v>910812628</v>
      </c>
      <c r="H10" s="65">
        <f aca="true" t="shared" si="1" ref="H10:H33">($G10-$F10)</f>
        <v>-234158325</v>
      </c>
      <c r="I10" s="65">
        <v>999934234</v>
      </c>
      <c r="J10" s="30">
        <f aca="true" t="shared" si="2" ref="J10:J33">IF($C10=0,0,($E10/$C10)*100)</f>
        <v>-20.228324160458364</v>
      </c>
      <c r="K10" s="31">
        <f aca="true" t="shared" si="3" ref="K10:K33">IF($F10=0,0,($H10/$F10)*100)</f>
        <v>-20.4510275467224</v>
      </c>
      <c r="L10" s="84">
        <v>-36023416</v>
      </c>
      <c r="M10" s="85">
        <v>-31154737</v>
      </c>
      <c r="N10" s="32">
        <f aca="true" t="shared" si="4" ref="N10:N33">IF($L10=0,0,($E10/$L10)*100)</f>
        <v>589.346943110559</v>
      </c>
      <c r="O10" s="31">
        <f aca="true" t="shared" si="5" ref="O10:O33">IF($M10=0,0,($H10/$M10)*100)</f>
        <v>751.597822828676</v>
      </c>
      <c r="P10" s="6"/>
      <c r="Q10" s="33"/>
    </row>
    <row r="11" spans="1:17" ht="13.5">
      <c r="A11" s="7"/>
      <c r="B11" s="34" t="s">
        <v>18</v>
      </c>
      <c r="C11" s="66">
        <v>2900590290</v>
      </c>
      <c r="D11" s="67">
        <v>2864566874</v>
      </c>
      <c r="E11" s="68">
        <f t="shared" si="0"/>
        <v>-36023416</v>
      </c>
      <c r="F11" s="66">
        <v>3111134793</v>
      </c>
      <c r="G11" s="67">
        <v>3079980056</v>
      </c>
      <c r="H11" s="68">
        <f t="shared" si="1"/>
        <v>-31154737</v>
      </c>
      <c r="I11" s="68">
        <v>3315596753</v>
      </c>
      <c r="J11" s="35">
        <f t="shared" si="2"/>
        <v>-1.2419339651033583</v>
      </c>
      <c r="K11" s="36">
        <f t="shared" si="3"/>
        <v>-1.0013946380625367</v>
      </c>
      <c r="L11" s="86">
        <v>-36023416</v>
      </c>
      <c r="M11" s="87">
        <v>-31154737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928669586</v>
      </c>
      <c r="D13" s="64">
        <v>1010482794</v>
      </c>
      <c r="E13" s="65">
        <f t="shared" si="0"/>
        <v>81813208</v>
      </c>
      <c r="F13" s="63">
        <v>989008849</v>
      </c>
      <c r="G13" s="64">
        <v>1075118151</v>
      </c>
      <c r="H13" s="65">
        <f t="shared" si="1"/>
        <v>86109302</v>
      </c>
      <c r="I13" s="65">
        <v>1146613522</v>
      </c>
      <c r="J13" s="30">
        <f t="shared" si="2"/>
        <v>8.809721911146985</v>
      </c>
      <c r="K13" s="31">
        <f t="shared" si="3"/>
        <v>8.706626041522911</v>
      </c>
      <c r="L13" s="84">
        <v>-84865376</v>
      </c>
      <c r="M13" s="85">
        <v>-139032424</v>
      </c>
      <c r="N13" s="32">
        <f t="shared" si="4"/>
        <v>-96.40351796709179</v>
      </c>
      <c r="O13" s="31">
        <f t="shared" si="5"/>
        <v>-61.93469086031328</v>
      </c>
      <c r="P13" s="6"/>
      <c r="Q13" s="33"/>
    </row>
    <row r="14" spans="1:17" ht="13.5">
      <c r="A14" s="3"/>
      <c r="B14" s="29" t="s">
        <v>21</v>
      </c>
      <c r="C14" s="63">
        <v>152378740</v>
      </c>
      <c r="D14" s="64">
        <v>106974062</v>
      </c>
      <c r="E14" s="65">
        <f t="shared" si="0"/>
        <v>-45404678</v>
      </c>
      <c r="F14" s="63">
        <v>161937709</v>
      </c>
      <c r="G14" s="64">
        <v>112974543</v>
      </c>
      <c r="H14" s="65">
        <f t="shared" si="1"/>
        <v>-48963166</v>
      </c>
      <c r="I14" s="65">
        <v>119321441</v>
      </c>
      <c r="J14" s="30">
        <f t="shared" si="2"/>
        <v>-29.797252556360554</v>
      </c>
      <c r="K14" s="31">
        <f t="shared" si="3"/>
        <v>-30.23580258258439</v>
      </c>
      <c r="L14" s="84">
        <v>-84865376</v>
      </c>
      <c r="M14" s="85">
        <v>-139032424</v>
      </c>
      <c r="N14" s="32">
        <f t="shared" si="4"/>
        <v>53.502005340788216</v>
      </c>
      <c r="O14" s="31">
        <f t="shared" si="5"/>
        <v>35.21708432559588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-84865376</v>
      </c>
      <c r="M15" s="85">
        <v>-139032424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794582713</v>
      </c>
      <c r="D16" s="64">
        <v>839462215</v>
      </c>
      <c r="E16" s="65">
        <f t="shared" si="0"/>
        <v>44879502</v>
      </c>
      <c r="F16" s="63">
        <v>857668141</v>
      </c>
      <c r="G16" s="64">
        <v>906288642</v>
      </c>
      <c r="H16" s="65">
        <f t="shared" si="1"/>
        <v>48620501</v>
      </c>
      <c r="I16" s="65">
        <v>978386385</v>
      </c>
      <c r="J16" s="30">
        <f t="shared" si="2"/>
        <v>5.648185049301469</v>
      </c>
      <c r="K16" s="31">
        <f t="shared" si="3"/>
        <v>5.66891769388925</v>
      </c>
      <c r="L16" s="84">
        <v>-84865376</v>
      </c>
      <c r="M16" s="85">
        <v>-139032424</v>
      </c>
      <c r="N16" s="32">
        <f t="shared" si="4"/>
        <v>-52.88317110620001</v>
      </c>
      <c r="O16" s="31">
        <f t="shared" si="5"/>
        <v>-34.970620234600815</v>
      </c>
      <c r="P16" s="6"/>
      <c r="Q16" s="33"/>
    </row>
    <row r="17" spans="1:17" ht="13.5">
      <c r="A17" s="3"/>
      <c r="B17" s="29" t="s">
        <v>23</v>
      </c>
      <c r="C17" s="63">
        <v>1459160775</v>
      </c>
      <c r="D17" s="64">
        <v>1293007367</v>
      </c>
      <c r="E17" s="65">
        <f t="shared" si="0"/>
        <v>-166153408</v>
      </c>
      <c r="F17" s="63">
        <v>1509604899</v>
      </c>
      <c r="G17" s="64">
        <v>1284805838</v>
      </c>
      <c r="H17" s="65">
        <f t="shared" si="1"/>
        <v>-224799061</v>
      </c>
      <c r="I17" s="65">
        <v>1281715755</v>
      </c>
      <c r="J17" s="42">
        <f t="shared" si="2"/>
        <v>-11.386915742715193</v>
      </c>
      <c r="K17" s="31">
        <f t="shared" si="3"/>
        <v>-14.891251422734022</v>
      </c>
      <c r="L17" s="88">
        <v>-84865376</v>
      </c>
      <c r="M17" s="85">
        <v>-139032424</v>
      </c>
      <c r="N17" s="32">
        <f t="shared" si="4"/>
        <v>195.78468373250357</v>
      </c>
      <c r="O17" s="31">
        <f t="shared" si="5"/>
        <v>161.68822676931822</v>
      </c>
      <c r="P17" s="6"/>
      <c r="Q17" s="33"/>
    </row>
    <row r="18" spans="1:17" ht="13.5">
      <c r="A18" s="3"/>
      <c r="B18" s="34" t="s">
        <v>24</v>
      </c>
      <c r="C18" s="66">
        <v>3334791814</v>
      </c>
      <c r="D18" s="67">
        <v>3249926438</v>
      </c>
      <c r="E18" s="68">
        <f t="shared" si="0"/>
        <v>-84865376</v>
      </c>
      <c r="F18" s="66">
        <v>3518219598</v>
      </c>
      <c r="G18" s="67">
        <v>3379187174</v>
      </c>
      <c r="H18" s="68">
        <f t="shared" si="1"/>
        <v>-139032424</v>
      </c>
      <c r="I18" s="68">
        <v>3526037103</v>
      </c>
      <c r="J18" s="43">
        <f t="shared" si="2"/>
        <v>-2.544847796606712</v>
      </c>
      <c r="K18" s="36">
        <f t="shared" si="3"/>
        <v>-3.9517835691392222</v>
      </c>
      <c r="L18" s="89">
        <v>-84865376</v>
      </c>
      <c r="M18" s="87">
        <v>-139032424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-434201524</v>
      </c>
      <c r="D19" s="73">
        <v>-385359564</v>
      </c>
      <c r="E19" s="74">
        <f t="shared" si="0"/>
        <v>48841960</v>
      </c>
      <c r="F19" s="75">
        <v>-407084805</v>
      </c>
      <c r="G19" s="76">
        <v>-299207118</v>
      </c>
      <c r="H19" s="77">
        <f t="shared" si="1"/>
        <v>107877687</v>
      </c>
      <c r="I19" s="77">
        <v>-210440350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75454554</v>
      </c>
      <c r="M22" s="85">
        <v>46364701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72250000</v>
      </c>
      <c r="D23" s="64">
        <v>101680000</v>
      </c>
      <c r="E23" s="65">
        <f t="shared" si="0"/>
        <v>29430000</v>
      </c>
      <c r="F23" s="63">
        <v>45450000</v>
      </c>
      <c r="G23" s="64">
        <v>76700000</v>
      </c>
      <c r="H23" s="65">
        <f t="shared" si="1"/>
        <v>31250000</v>
      </c>
      <c r="I23" s="65">
        <v>65700000</v>
      </c>
      <c r="J23" s="30">
        <f t="shared" si="2"/>
        <v>40.73356401384083</v>
      </c>
      <c r="K23" s="31">
        <f t="shared" si="3"/>
        <v>68.75687568756875</v>
      </c>
      <c r="L23" s="84">
        <v>75454554</v>
      </c>
      <c r="M23" s="85">
        <v>46364701</v>
      </c>
      <c r="N23" s="32">
        <f t="shared" si="4"/>
        <v>39.00361004055501</v>
      </c>
      <c r="O23" s="31">
        <f t="shared" si="5"/>
        <v>67.40041308580854</v>
      </c>
      <c r="P23" s="6"/>
      <c r="Q23" s="33"/>
    </row>
    <row r="24" spans="1:17" ht="13.5">
      <c r="A24" s="7"/>
      <c r="B24" s="29" t="s">
        <v>29</v>
      </c>
      <c r="C24" s="63">
        <v>534657447</v>
      </c>
      <c r="D24" s="64">
        <v>580682001</v>
      </c>
      <c r="E24" s="65">
        <f t="shared" si="0"/>
        <v>46024554</v>
      </c>
      <c r="F24" s="63">
        <v>605131296</v>
      </c>
      <c r="G24" s="64">
        <v>620245997</v>
      </c>
      <c r="H24" s="65">
        <f t="shared" si="1"/>
        <v>15114701</v>
      </c>
      <c r="I24" s="65">
        <v>705727000</v>
      </c>
      <c r="J24" s="30">
        <f t="shared" si="2"/>
        <v>8.608232104171925</v>
      </c>
      <c r="K24" s="31">
        <f t="shared" si="3"/>
        <v>2.4977556275654926</v>
      </c>
      <c r="L24" s="84">
        <v>75454554</v>
      </c>
      <c r="M24" s="85">
        <v>46364701</v>
      </c>
      <c r="N24" s="32">
        <f t="shared" si="4"/>
        <v>60.996389959445</v>
      </c>
      <c r="O24" s="31">
        <f t="shared" si="5"/>
        <v>32.59958691419146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75454554</v>
      </c>
      <c r="M25" s="85">
        <v>46364701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606907447</v>
      </c>
      <c r="D26" s="67">
        <v>682362001</v>
      </c>
      <c r="E26" s="68">
        <f t="shared" si="0"/>
        <v>75454554</v>
      </c>
      <c r="F26" s="66">
        <v>650581296</v>
      </c>
      <c r="G26" s="67">
        <v>696945997</v>
      </c>
      <c r="H26" s="68">
        <f t="shared" si="1"/>
        <v>46364701</v>
      </c>
      <c r="I26" s="68">
        <v>771427000</v>
      </c>
      <c r="J26" s="43">
        <f t="shared" si="2"/>
        <v>12.432629451653442</v>
      </c>
      <c r="K26" s="36">
        <f t="shared" si="3"/>
        <v>7.126657542272779</v>
      </c>
      <c r="L26" s="89">
        <v>75454554</v>
      </c>
      <c r="M26" s="87">
        <v>46364701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160394765</v>
      </c>
      <c r="D28" s="64">
        <v>109173593</v>
      </c>
      <c r="E28" s="65">
        <f t="shared" si="0"/>
        <v>-51221172</v>
      </c>
      <c r="F28" s="63">
        <v>135658867</v>
      </c>
      <c r="G28" s="64">
        <v>95000000</v>
      </c>
      <c r="H28" s="65">
        <f t="shared" si="1"/>
        <v>-40658867</v>
      </c>
      <c r="I28" s="65">
        <v>100000000</v>
      </c>
      <c r="J28" s="30">
        <f t="shared" si="2"/>
        <v>-31.934441251870034</v>
      </c>
      <c r="K28" s="31">
        <f t="shared" si="3"/>
        <v>-29.971403933367657</v>
      </c>
      <c r="L28" s="84">
        <v>75454554</v>
      </c>
      <c r="M28" s="85">
        <v>46364701</v>
      </c>
      <c r="N28" s="32">
        <f t="shared" si="4"/>
        <v>-67.8834732758476</v>
      </c>
      <c r="O28" s="31">
        <f t="shared" si="5"/>
        <v>-87.69358180483036</v>
      </c>
      <c r="P28" s="6"/>
      <c r="Q28" s="33"/>
    </row>
    <row r="29" spans="1:17" ht="13.5">
      <c r="A29" s="7"/>
      <c r="B29" s="29" t="s">
        <v>33</v>
      </c>
      <c r="C29" s="63">
        <v>36094348</v>
      </c>
      <c r="D29" s="64">
        <v>50510000</v>
      </c>
      <c r="E29" s="65">
        <f t="shared" si="0"/>
        <v>14415652</v>
      </c>
      <c r="F29" s="63">
        <v>37000000</v>
      </c>
      <c r="G29" s="64">
        <v>65200000</v>
      </c>
      <c r="H29" s="65">
        <f t="shared" si="1"/>
        <v>28200000</v>
      </c>
      <c r="I29" s="65">
        <v>60700000</v>
      </c>
      <c r="J29" s="30">
        <f t="shared" si="2"/>
        <v>39.93880703981687</v>
      </c>
      <c r="K29" s="31">
        <f t="shared" si="3"/>
        <v>76.21621621621621</v>
      </c>
      <c r="L29" s="84">
        <v>75454554</v>
      </c>
      <c r="M29" s="85">
        <v>46364701</v>
      </c>
      <c r="N29" s="32">
        <f t="shared" si="4"/>
        <v>19.1050788001477</v>
      </c>
      <c r="O29" s="31">
        <f t="shared" si="5"/>
        <v>60.82213276863362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75454554</v>
      </c>
      <c r="M30" s="85">
        <v>46364701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307905574</v>
      </c>
      <c r="D31" s="64">
        <v>354319800</v>
      </c>
      <c r="E31" s="65">
        <f t="shared" si="0"/>
        <v>46414226</v>
      </c>
      <c r="F31" s="63">
        <v>392514672</v>
      </c>
      <c r="G31" s="64">
        <v>416377704</v>
      </c>
      <c r="H31" s="65">
        <f t="shared" si="1"/>
        <v>23863032</v>
      </c>
      <c r="I31" s="65">
        <v>474727000</v>
      </c>
      <c r="J31" s="30">
        <f t="shared" si="2"/>
        <v>15.074175305446078</v>
      </c>
      <c r="K31" s="31">
        <f t="shared" si="3"/>
        <v>6.0795261176886655</v>
      </c>
      <c r="L31" s="84">
        <v>75454554</v>
      </c>
      <c r="M31" s="85">
        <v>46364701</v>
      </c>
      <c r="N31" s="32">
        <f t="shared" si="4"/>
        <v>61.512822672041764</v>
      </c>
      <c r="O31" s="31">
        <f t="shared" si="5"/>
        <v>51.46810285695577</v>
      </c>
      <c r="P31" s="6"/>
      <c r="Q31" s="33"/>
    </row>
    <row r="32" spans="1:17" ht="13.5">
      <c r="A32" s="7"/>
      <c r="B32" s="29" t="s">
        <v>36</v>
      </c>
      <c r="C32" s="63">
        <v>102512760</v>
      </c>
      <c r="D32" s="64">
        <v>168358608</v>
      </c>
      <c r="E32" s="65">
        <f t="shared" si="0"/>
        <v>65845848</v>
      </c>
      <c r="F32" s="63">
        <v>85407757</v>
      </c>
      <c r="G32" s="64">
        <v>120368293</v>
      </c>
      <c r="H32" s="65">
        <f t="shared" si="1"/>
        <v>34960536</v>
      </c>
      <c r="I32" s="65">
        <v>136000000</v>
      </c>
      <c r="J32" s="30">
        <f t="shared" si="2"/>
        <v>64.23185562460712</v>
      </c>
      <c r="K32" s="31">
        <f t="shared" si="3"/>
        <v>40.93367772203642</v>
      </c>
      <c r="L32" s="84">
        <v>75454554</v>
      </c>
      <c r="M32" s="85">
        <v>46364701</v>
      </c>
      <c r="N32" s="32">
        <f t="shared" si="4"/>
        <v>87.26557180365813</v>
      </c>
      <c r="O32" s="31">
        <f t="shared" si="5"/>
        <v>75.40334617924097</v>
      </c>
      <c r="P32" s="6"/>
      <c r="Q32" s="33"/>
    </row>
    <row r="33" spans="1:17" ht="14.25" thickBot="1">
      <c r="A33" s="7"/>
      <c r="B33" s="57" t="s">
        <v>37</v>
      </c>
      <c r="C33" s="81">
        <v>606907447</v>
      </c>
      <c r="D33" s="82">
        <v>682362001</v>
      </c>
      <c r="E33" s="83">
        <f t="shared" si="0"/>
        <v>75454554</v>
      </c>
      <c r="F33" s="81">
        <v>650581296</v>
      </c>
      <c r="G33" s="82">
        <v>696945997</v>
      </c>
      <c r="H33" s="83">
        <f t="shared" si="1"/>
        <v>46364701</v>
      </c>
      <c r="I33" s="83">
        <v>771427000</v>
      </c>
      <c r="J33" s="58">
        <f t="shared" si="2"/>
        <v>12.432629451653442</v>
      </c>
      <c r="K33" s="59">
        <f t="shared" si="3"/>
        <v>7.126657542272779</v>
      </c>
      <c r="L33" s="96">
        <v>75454554</v>
      </c>
      <c r="M33" s="97">
        <v>46364701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594269890</v>
      </c>
      <c r="D8" s="64">
        <v>578654168</v>
      </c>
      <c r="E8" s="65">
        <f>($D8-$C8)</f>
        <v>-15615722</v>
      </c>
      <c r="F8" s="63">
        <v>647558189</v>
      </c>
      <c r="G8" s="64">
        <v>625993862</v>
      </c>
      <c r="H8" s="65">
        <f>($G8-$F8)</f>
        <v>-21564327</v>
      </c>
      <c r="I8" s="65">
        <v>674739377</v>
      </c>
      <c r="J8" s="30">
        <f>IF($C8=0,0,($E8/$C8)*100)</f>
        <v>-2.6277154980879143</v>
      </c>
      <c r="K8" s="31">
        <f>IF($F8=0,0,($H8/$F8)*100)</f>
        <v>-3.330098725691507</v>
      </c>
      <c r="L8" s="84">
        <v>6037612</v>
      </c>
      <c r="M8" s="85">
        <v>-19924369</v>
      </c>
      <c r="N8" s="32">
        <f>IF($L8=0,0,($E8/$L8)*100)</f>
        <v>-258.6407009923791</v>
      </c>
      <c r="O8" s="31">
        <f>IF($M8=0,0,($H8/$M8)*100)</f>
        <v>108.23091561895887</v>
      </c>
      <c r="P8" s="6"/>
      <c r="Q8" s="33"/>
    </row>
    <row r="9" spans="1:17" ht="13.5">
      <c r="A9" s="3"/>
      <c r="B9" s="29" t="s">
        <v>16</v>
      </c>
      <c r="C9" s="63">
        <v>1187153381</v>
      </c>
      <c r="D9" s="64">
        <v>1172984064</v>
      </c>
      <c r="E9" s="65">
        <f>($D9-$C9)</f>
        <v>-14169317</v>
      </c>
      <c r="F9" s="63">
        <v>1271085347</v>
      </c>
      <c r="G9" s="64">
        <v>1254880322</v>
      </c>
      <c r="H9" s="65">
        <f>($G9-$F9)</f>
        <v>-16205025</v>
      </c>
      <c r="I9" s="65">
        <v>1328018931</v>
      </c>
      <c r="J9" s="30">
        <f>IF($C9=0,0,($E9/$C9)*100)</f>
        <v>-1.1935540282136468</v>
      </c>
      <c r="K9" s="31">
        <f>IF($F9=0,0,($H9/$F9)*100)</f>
        <v>-1.274896688742963</v>
      </c>
      <c r="L9" s="84">
        <v>6037612</v>
      </c>
      <c r="M9" s="85">
        <v>-19924369</v>
      </c>
      <c r="N9" s="32">
        <f>IF($L9=0,0,($E9/$L9)*100)</f>
        <v>-234.6841267706504</v>
      </c>
      <c r="O9" s="31">
        <f>IF($M9=0,0,($H9/$M9)*100)</f>
        <v>81.3326886286838</v>
      </c>
      <c r="P9" s="6"/>
      <c r="Q9" s="33"/>
    </row>
    <row r="10" spans="1:17" ht="13.5">
      <c r="A10" s="3"/>
      <c r="B10" s="29" t="s">
        <v>17</v>
      </c>
      <c r="C10" s="63">
        <v>416150849</v>
      </c>
      <c r="D10" s="64">
        <v>451973500</v>
      </c>
      <c r="E10" s="65">
        <f aca="true" t="shared" si="0" ref="E10:E33">($D10-$C10)</f>
        <v>35822651</v>
      </c>
      <c r="F10" s="63">
        <v>429819176</v>
      </c>
      <c r="G10" s="64">
        <v>447664159</v>
      </c>
      <c r="H10" s="65">
        <f aca="true" t="shared" si="1" ref="H10:H33">($G10-$F10)</f>
        <v>17844983</v>
      </c>
      <c r="I10" s="65">
        <v>465511413</v>
      </c>
      <c r="J10" s="30">
        <f aca="true" t="shared" si="2" ref="J10:J33">IF($C10=0,0,($E10/$C10)*100)</f>
        <v>8.608092735141819</v>
      </c>
      <c r="K10" s="31">
        <f aca="true" t="shared" si="3" ref="K10:K33">IF($F10=0,0,($H10/$F10)*100)</f>
        <v>4.1517419408946985</v>
      </c>
      <c r="L10" s="84">
        <v>6037612</v>
      </c>
      <c r="M10" s="85">
        <v>-19924369</v>
      </c>
      <c r="N10" s="32">
        <f aca="true" t="shared" si="4" ref="N10:N33">IF($L10=0,0,($E10/$L10)*100)</f>
        <v>593.3248277630295</v>
      </c>
      <c r="O10" s="31">
        <f aca="true" t="shared" si="5" ref="O10:O33">IF($M10=0,0,($H10/$M10)*100)</f>
        <v>-89.56360424764267</v>
      </c>
      <c r="P10" s="6"/>
      <c r="Q10" s="33"/>
    </row>
    <row r="11" spans="1:17" ht="13.5">
      <c r="A11" s="7"/>
      <c r="B11" s="34" t="s">
        <v>18</v>
      </c>
      <c r="C11" s="66">
        <v>2197574120</v>
      </c>
      <c r="D11" s="67">
        <v>2203611732</v>
      </c>
      <c r="E11" s="68">
        <f t="shared" si="0"/>
        <v>6037612</v>
      </c>
      <c r="F11" s="66">
        <v>2348462712</v>
      </c>
      <c r="G11" s="67">
        <v>2328538343</v>
      </c>
      <c r="H11" s="68">
        <f t="shared" si="1"/>
        <v>-19924369</v>
      </c>
      <c r="I11" s="68">
        <v>2468269721</v>
      </c>
      <c r="J11" s="35">
        <f t="shared" si="2"/>
        <v>0.27473985723858085</v>
      </c>
      <c r="K11" s="36">
        <f t="shared" si="3"/>
        <v>-0.8484004833541509</v>
      </c>
      <c r="L11" s="86">
        <v>6037612</v>
      </c>
      <c r="M11" s="87">
        <v>-19924369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760561532</v>
      </c>
      <c r="D13" s="64">
        <v>770965643</v>
      </c>
      <c r="E13" s="65">
        <f t="shared" si="0"/>
        <v>10404111</v>
      </c>
      <c r="F13" s="63">
        <v>804849364</v>
      </c>
      <c r="G13" s="64">
        <v>818205160</v>
      </c>
      <c r="H13" s="65">
        <f t="shared" si="1"/>
        <v>13355796</v>
      </c>
      <c r="I13" s="65">
        <v>864257900</v>
      </c>
      <c r="J13" s="30">
        <f t="shared" si="2"/>
        <v>1.3679512521019799</v>
      </c>
      <c r="K13" s="31">
        <f t="shared" si="3"/>
        <v>1.6594156120871333</v>
      </c>
      <c r="L13" s="84">
        <v>6035202</v>
      </c>
      <c r="M13" s="85">
        <v>-19925997</v>
      </c>
      <c r="N13" s="32">
        <f t="shared" si="4"/>
        <v>172.39043531600103</v>
      </c>
      <c r="O13" s="31">
        <f t="shared" si="5"/>
        <v>-67.02698991674043</v>
      </c>
      <c r="P13" s="6"/>
      <c r="Q13" s="33"/>
    </row>
    <row r="14" spans="1:17" ht="13.5">
      <c r="A14" s="3"/>
      <c r="B14" s="29" t="s">
        <v>21</v>
      </c>
      <c r="C14" s="63">
        <v>248650000</v>
      </c>
      <c r="D14" s="64">
        <v>226000000</v>
      </c>
      <c r="E14" s="65">
        <f t="shared" si="0"/>
        <v>-22650000</v>
      </c>
      <c r="F14" s="63">
        <v>270525250</v>
      </c>
      <c r="G14" s="64">
        <v>240800000</v>
      </c>
      <c r="H14" s="65">
        <f t="shared" si="1"/>
        <v>-29725250</v>
      </c>
      <c r="I14" s="65">
        <v>259984000</v>
      </c>
      <c r="J14" s="30">
        <f t="shared" si="2"/>
        <v>-9.109189623969435</v>
      </c>
      <c r="K14" s="31">
        <f t="shared" si="3"/>
        <v>-10.987976168583154</v>
      </c>
      <c r="L14" s="84">
        <v>6035202</v>
      </c>
      <c r="M14" s="85">
        <v>-19925997</v>
      </c>
      <c r="N14" s="32">
        <f t="shared" si="4"/>
        <v>-375.29812589537187</v>
      </c>
      <c r="O14" s="31">
        <f t="shared" si="5"/>
        <v>149.1782318345225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6035202</v>
      </c>
      <c r="M15" s="85">
        <v>-19925997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598510000</v>
      </c>
      <c r="D16" s="64">
        <v>617500000</v>
      </c>
      <c r="E16" s="65">
        <f t="shared" si="0"/>
        <v>18990000</v>
      </c>
      <c r="F16" s="63">
        <v>648381800</v>
      </c>
      <c r="G16" s="64">
        <v>669370000</v>
      </c>
      <c r="H16" s="65">
        <f t="shared" si="1"/>
        <v>20988200</v>
      </c>
      <c r="I16" s="65">
        <v>709325240</v>
      </c>
      <c r="J16" s="30">
        <f t="shared" si="2"/>
        <v>3.172879316970477</v>
      </c>
      <c r="K16" s="31">
        <f t="shared" si="3"/>
        <v>3.2370125133062033</v>
      </c>
      <c r="L16" s="84">
        <v>6035202</v>
      </c>
      <c r="M16" s="85">
        <v>-19925997</v>
      </c>
      <c r="N16" s="32">
        <f t="shared" si="4"/>
        <v>314.6539254195634</v>
      </c>
      <c r="O16" s="31">
        <f t="shared" si="5"/>
        <v>-105.33073953589374</v>
      </c>
      <c r="P16" s="6"/>
      <c r="Q16" s="33"/>
    </row>
    <row r="17" spans="1:17" ht="13.5">
      <c r="A17" s="3"/>
      <c r="B17" s="29" t="s">
        <v>23</v>
      </c>
      <c r="C17" s="63">
        <v>580453079</v>
      </c>
      <c r="D17" s="64">
        <v>579744170</v>
      </c>
      <c r="E17" s="65">
        <f t="shared" si="0"/>
        <v>-708909</v>
      </c>
      <c r="F17" s="63">
        <v>615175495</v>
      </c>
      <c r="G17" s="64">
        <v>590630752</v>
      </c>
      <c r="H17" s="65">
        <f t="shared" si="1"/>
        <v>-24544743</v>
      </c>
      <c r="I17" s="65">
        <v>623970028</v>
      </c>
      <c r="J17" s="42">
        <f t="shared" si="2"/>
        <v>-0.1221302850561673</v>
      </c>
      <c r="K17" s="31">
        <f t="shared" si="3"/>
        <v>-3.9898765798530382</v>
      </c>
      <c r="L17" s="88">
        <v>6035202</v>
      </c>
      <c r="M17" s="85">
        <v>-19925997</v>
      </c>
      <c r="N17" s="32">
        <f t="shared" si="4"/>
        <v>-11.74623484019259</v>
      </c>
      <c r="O17" s="31">
        <f t="shared" si="5"/>
        <v>123.17949761811167</v>
      </c>
      <c r="P17" s="6"/>
      <c r="Q17" s="33"/>
    </row>
    <row r="18" spans="1:17" ht="13.5">
      <c r="A18" s="3"/>
      <c r="B18" s="34" t="s">
        <v>24</v>
      </c>
      <c r="C18" s="66">
        <v>2188174611</v>
      </c>
      <c r="D18" s="67">
        <v>2194209813</v>
      </c>
      <c r="E18" s="68">
        <f t="shared" si="0"/>
        <v>6035202</v>
      </c>
      <c r="F18" s="66">
        <v>2338931909</v>
      </c>
      <c r="G18" s="67">
        <v>2319005912</v>
      </c>
      <c r="H18" s="68">
        <f t="shared" si="1"/>
        <v>-19925997</v>
      </c>
      <c r="I18" s="68">
        <v>2457537168</v>
      </c>
      <c r="J18" s="43">
        <f t="shared" si="2"/>
        <v>0.2758098905663612</v>
      </c>
      <c r="K18" s="36">
        <f t="shared" si="3"/>
        <v>-0.8519271947732446</v>
      </c>
      <c r="L18" s="89">
        <v>6035202</v>
      </c>
      <c r="M18" s="87">
        <v>-19925997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9399509</v>
      </c>
      <c r="D19" s="73">
        <v>9401919</v>
      </c>
      <c r="E19" s="74">
        <f t="shared" si="0"/>
        <v>2410</v>
      </c>
      <c r="F19" s="75">
        <v>9530803</v>
      </c>
      <c r="G19" s="76">
        <v>9532431</v>
      </c>
      <c r="H19" s="77">
        <f t="shared" si="1"/>
        <v>1628</v>
      </c>
      <c r="I19" s="77">
        <v>10732553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-91951358</v>
      </c>
      <c r="M22" s="85">
        <v>50579842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50200000</v>
      </c>
      <c r="D23" s="64">
        <v>27000000</v>
      </c>
      <c r="E23" s="65">
        <f t="shared" si="0"/>
        <v>-23200000</v>
      </c>
      <c r="F23" s="63">
        <v>53260000</v>
      </c>
      <c r="G23" s="64">
        <v>27000000</v>
      </c>
      <c r="H23" s="65">
        <f t="shared" si="1"/>
        <v>-26260000</v>
      </c>
      <c r="I23" s="65">
        <v>41000000</v>
      </c>
      <c r="J23" s="30">
        <f t="shared" si="2"/>
        <v>-46.21513944223107</v>
      </c>
      <c r="K23" s="31">
        <f t="shared" si="3"/>
        <v>-49.305294780322946</v>
      </c>
      <c r="L23" s="84">
        <v>-91951358</v>
      </c>
      <c r="M23" s="85">
        <v>50579842</v>
      </c>
      <c r="N23" s="32">
        <f t="shared" si="4"/>
        <v>25.230731230744848</v>
      </c>
      <c r="O23" s="31">
        <f t="shared" si="5"/>
        <v>-51.91791623232038</v>
      </c>
      <c r="P23" s="6"/>
      <c r="Q23" s="33"/>
    </row>
    <row r="24" spans="1:17" ht="13.5">
      <c r="A24" s="7"/>
      <c r="B24" s="29" t="s">
        <v>29</v>
      </c>
      <c r="C24" s="63">
        <v>226036358</v>
      </c>
      <c r="D24" s="64">
        <v>157285000</v>
      </c>
      <c r="E24" s="65">
        <f t="shared" si="0"/>
        <v>-68751358</v>
      </c>
      <c r="F24" s="63">
        <v>76657158</v>
      </c>
      <c r="G24" s="64">
        <v>153497000</v>
      </c>
      <c r="H24" s="65">
        <f t="shared" si="1"/>
        <v>76839842</v>
      </c>
      <c r="I24" s="65">
        <v>168266000</v>
      </c>
      <c r="J24" s="30">
        <f t="shared" si="2"/>
        <v>-30.416061649692654</v>
      </c>
      <c r="K24" s="31">
        <f t="shared" si="3"/>
        <v>100.23831303529411</v>
      </c>
      <c r="L24" s="84">
        <v>-91951358</v>
      </c>
      <c r="M24" s="85">
        <v>50579842</v>
      </c>
      <c r="N24" s="32">
        <f t="shared" si="4"/>
        <v>74.76926876925515</v>
      </c>
      <c r="O24" s="31">
        <f t="shared" si="5"/>
        <v>151.91791623232038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-91951358</v>
      </c>
      <c r="M25" s="85">
        <v>50579842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276236358</v>
      </c>
      <c r="D26" s="67">
        <v>184285000</v>
      </c>
      <c r="E26" s="68">
        <f t="shared" si="0"/>
        <v>-91951358</v>
      </c>
      <c r="F26" s="66">
        <v>129917158</v>
      </c>
      <c r="G26" s="67">
        <v>180497000</v>
      </c>
      <c r="H26" s="68">
        <f t="shared" si="1"/>
        <v>50579842</v>
      </c>
      <c r="I26" s="68">
        <v>209266000</v>
      </c>
      <c r="J26" s="43">
        <f t="shared" si="2"/>
        <v>-33.287203272496086</v>
      </c>
      <c r="K26" s="36">
        <f t="shared" si="3"/>
        <v>38.93238027882352</v>
      </c>
      <c r="L26" s="89">
        <v>-91951358</v>
      </c>
      <c r="M26" s="87">
        <v>50579842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15000000</v>
      </c>
      <c r="D28" s="64">
        <v>3376860</v>
      </c>
      <c r="E28" s="65">
        <f t="shared" si="0"/>
        <v>-11623140</v>
      </c>
      <c r="F28" s="63">
        <v>23400000</v>
      </c>
      <c r="G28" s="64">
        <v>30547000</v>
      </c>
      <c r="H28" s="65">
        <f t="shared" si="1"/>
        <v>7147000</v>
      </c>
      <c r="I28" s="65">
        <v>33386000</v>
      </c>
      <c r="J28" s="30">
        <f t="shared" si="2"/>
        <v>-77.4876</v>
      </c>
      <c r="K28" s="31">
        <f t="shared" si="3"/>
        <v>30.542735042735043</v>
      </c>
      <c r="L28" s="84">
        <v>-91951358</v>
      </c>
      <c r="M28" s="85">
        <v>50579842</v>
      </c>
      <c r="N28" s="32">
        <f t="shared" si="4"/>
        <v>12.640531094712054</v>
      </c>
      <c r="O28" s="31">
        <f t="shared" si="5"/>
        <v>14.13013508424957</v>
      </c>
      <c r="P28" s="6"/>
      <c r="Q28" s="33"/>
    </row>
    <row r="29" spans="1:17" ht="13.5">
      <c r="A29" s="7"/>
      <c r="B29" s="29" t="s">
        <v>33</v>
      </c>
      <c r="C29" s="63">
        <v>41480000</v>
      </c>
      <c r="D29" s="64">
        <v>43998000</v>
      </c>
      <c r="E29" s="65">
        <f t="shared" si="0"/>
        <v>2518000</v>
      </c>
      <c r="F29" s="63">
        <v>26280000</v>
      </c>
      <c r="G29" s="64">
        <v>29000000</v>
      </c>
      <c r="H29" s="65">
        <f t="shared" si="1"/>
        <v>2720000</v>
      </c>
      <c r="I29" s="65">
        <v>24880000</v>
      </c>
      <c r="J29" s="30">
        <f t="shared" si="2"/>
        <v>6.07039537126326</v>
      </c>
      <c r="K29" s="31">
        <f t="shared" si="3"/>
        <v>10.350076103500761</v>
      </c>
      <c r="L29" s="84">
        <v>-91951358</v>
      </c>
      <c r="M29" s="85">
        <v>50579842</v>
      </c>
      <c r="N29" s="32">
        <f t="shared" si="4"/>
        <v>-2.738404363750669</v>
      </c>
      <c r="O29" s="31">
        <f t="shared" si="5"/>
        <v>5.377636410963878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-91951358</v>
      </c>
      <c r="M30" s="85">
        <v>50579842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189723654</v>
      </c>
      <c r="D31" s="64">
        <v>53436371</v>
      </c>
      <c r="E31" s="65">
        <f t="shared" si="0"/>
        <v>-136287283</v>
      </c>
      <c r="F31" s="63">
        <v>38450675</v>
      </c>
      <c r="G31" s="64">
        <v>55000000</v>
      </c>
      <c r="H31" s="65">
        <f t="shared" si="1"/>
        <v>16549325</v>
      </c>
      <c r="I31" s="65">
        <v>55000000</v>
      </c>
      <c r="J31" s="30">
        <f t="shared" si="2"/>
        <v>-71.83462901257425</v>
      </c>
      <c r="K31" s="31">
        <f t="shared" si="3"/>
        <v>43.04040176147753</v>
      </c>
      <c r="L31" s="84">
        <v>-91951358</v>
      </c>
      <c r="M31" s="85">
        <v>50579842</v>
      </c>
      <c r="N31" s="32">
        <f t="shared" si="4"/>
        <v>148.21671584230435</v>
      </c>
      <c r="O31" s="31">
        <f t="shared" si="5"/>
        <v>32.719210550321606</v>
      </c>
      <c r="P31" s="6"/>
      <c r="Q31" s="33"/>
    </row>
    <row r="32" spans="1:17" ht="13.5">
      <c r="A32" s="7"/>
      <c r="B32" s="29" t="s">
        <v>36</v>
      </c>
      <c r="C32" s="63">
        <v>30032704</v>
      </c>
      <c r="D32" s="64">
        <v>83473769</v>
      </c>
      <c r="E32" s="65">
        <f t="shared" si="0"/>
        <v>53441065</v>
      </c>
      <c r="F32" s="63">
        <v>41786483</v>
      </c>
      <c r="G32" s="64">
        <v>65950000</v>
      </c>
      <c r="H32" s="65">
        <f t="shared" si="1"/>
        <v>24163517</v>
      </c>
      <c r="I32" s="65">
        <v>96000000</v>
      </c>
      <c r="J32" s="30">
        <f t="shared" si="2"/>
        <v>177.94290184460246</v>
      </c>
      <c r="K32" s="31">
        <f t="shared" si="3"/>
        <v>57.826156367359275</v>
      </c>
      <c r="L32" s="84">
        <v>-91951358</v>
      </c>
      <c r="M32" s="85">
        <v>50579842</v>
      </c>
      <c r="N32" s="32">
        <f t="shared" si="4"/>
        <v>-58.11884257326575</v>
      </c>
      <c r="O32" s="31">
        <f t="shared" si="5"/>
        <v>47.77301795446494</v>
      </c>
      <c r="P32" s="6"/>
      <c r="Q32" s="33"/>
    </row>
    <row r="33" spans="1:17" ht="14.25" thickBot="1">
      <c r="A33" s="7"/>
      <c r="B33" s="57" t="s">
        <v>37</v>
      </c>
      <c r="C33" s="81">
        <v>276236358</v>
      </c>
      <c r="D33" s="82">
        <v>184285000</v>
      </c>
      <c r="E33" s="83">
        <f t="shared" si="0"/>
        <v>-91951358</v>
      </c>
      <c r="F33" s="81">
        <v>129917158</v>
      </c>
      <c r="G33" s="82">
        <v>180497000</v>
      </c>
      <c r="H33" s="83">
        <f t="shared" si="1"/>
        <v>50579842</v>
      </c>
      <c r="I33" s="83">
        <v>209266000</v>
      </c>
      <c r="J33" s="58">
        <f t="shared" si="2"/>
        <v>-33.287203272496086</v>
      </c>
      <c r="K33" s="59">
        <f t="shared" si="3"/>
        <v>38.93238027882352</v>
      </c>
      <c r="L33" s="96">
        <v>-91951358</v>
      </c>
      <c r="M33" s="97">
        <v>50579842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336016077</v>
      </c>
      <c r="D8" s="64">
        <v>270000001</v>
      </c>
      <c r="E8" s="65">
        <f>($D8-$C8)</f>
        <v>-66016076</v>
      </c>
      <c r="F8" s="63">
        <v>353769251</v>
      </c>
      <c r="G8" s="64">
        <v>285000001</v>
      </c>
      <c r="H8" s="65">
        <f>($G8-$F8)</f>
        <v>-68769250</v>
      </c>
      <c r="I8" s="65">
        <v>300390002</v>
      </c>
      <c r="J8" s="30">
        <f>IF($C8=0,0,($E8/$C8)*100)</f>
        <v>-19.646701607078164</v>
      </c>
      <c r="K8" s="31">
        <f>IF($F8=0,0,($H8/$F8)*100)</f>
        <v>-19.43901280442262</v>
      </c>
      <c r="L8" s="84">
        <v>-83944610</v>
      </c>
      <c r="M8" s="85">
        <v>-91868397</v>
      </c>
      <c r="N8" s="32">
        <f>IF($L8=0,0,($E8/$L8)*100)</f>
        <v>78.64242385544468</v>
      </c>
      <c r="O8" s="31">
        <f>IF($M8=0,0,($H8/$M8)*100)</f>
        <v>74.85626422762117</v>
      </c>
      <c r="P8" s="6"/>
      <c r="Q8" s="33"/>
    </row>
    <row r="9" spans="1:17" ht="13.5">
      <c r="A9" s="3"/>
      <c r="B9" s="29" t="s">
        <v>16</v>
      </c>
      <c r="C9" s="63">
        <v>767323556</v>
      </c>
      <c r="D9" s="64">
        <v>741875000</v>
      </c>
      <c r="E9" s="65">
        <f>($D9-$C9)</f>
        <v>-25448556</v>
      </c>
      <c r="F9" s="63">
        <v>809526351</v>
      </c>
      <c r="G9" s="64">
        <v>781862999</v>
      </c>
      <c r="H9" s="65">
        <f>($G9-$F9)</f>
        <v>-27663352</v>
      </c>
      <c r="I9" s="65">
        <v>823987916</v>
      </c>
      <c r="J9" s="30">
        <f>IF($C9=0,0,($E9/$C9)*100)</f>
        <v>-3.3165352218119573</v>
      </c>
      <c r="K9" s="31">
        <f>IF($F9=0,0,($H9/$F9)*100)</f>
        <v>-3.4172268717167427</v>
      </c>
      <c r="L9" s="84">
        <v>-83944610</v>
      </c>
      <c r="M9" s="85">
        <v>-91868397</v>
      </c>
      <c r="N9" s="32">
        <f>IF($L9=0,0,($E9/$L9)*100)</f>
        <v>30.315890442519176</v>
      </c>
      <c r="O9" s="31">
        <f>IF($M9=0,0,($H9/$M9)*100)</f>
        <v>30.11193501068708</v>
      </c>
      <c r="P9" s="6"/>
      <c r="Q9" s="33"/>
    </row>
    <row r="10" spans="1:17" ht="13.5">
      <c r="A10" s="3"/>
      <c r="B10" s="29" t="s">
        <v>17</v>
      </c>
      <c r="C10" s="63">
        <v>809660367</v>
      </c>
      <c r="D10" s="64">
        <v>817180389</v>
      </c>
      <c r="E10" s="65">
        <f aca="true" t="shared" si="0" ref="E10:E33">($D10-$C10)</f>
        <v>7520022</v>
      </c>
      <c r="F10" s="63">
        <v>892704396</v>
      </c>
      <c r="G10" s="64">
        <v>897268601</v>
      </c>
      <c r="H10" s="65">
        <f aca="true" t="shared" si="1" ref="H10:H33">($G10-$F10)</f>
        <v>4564205</v>
      </c>
      <c r="I10" s="65">
        <v>988519335</v>
      </c>
      <c r="J10" s="30">
        <f aca="true" t="shared" si="2" ref="J10:J33">IF($C10=0,0,($E10/$C10)*100)</f>
        <v>0.9287872182583935</v>
      </c>
      <c r="K10" s="31">
        <f aca="true" t="shared" si="3" ref="K10:K33">IF($F10=0,0,($H10/$F10)*100)</f>
        <v>0.5112784277137132</v>
      </c>
      <c r="L10" s="84">
        <v>-83944610</v>
      </c>
      <c r="M10" s="85">
        <v>-91868397</v>
      </c>
      <c r="N10" s="32">
        <f aca="true" t="shared" si="4" ref="N10:N33">IF($L10=0,0,($E10/$L10)*100)</f>
        <v>-8.95831429796386</v>
      </c>
      <c r="O10" s="31">
        <f aca="true" t="shared" si="5" ref="O10:O33">IF($M10=0,0,($H10/$M10)*100)</f>
        <v>-4.968199238308251</v>
      </c>
      <c r="P10" s="6"/>
      <c r="Q10" s="33"/>
    </row>
    <row r="11" spans="1:17" ht="13.5">
      <c r="A11" s="7"/>
      <c r="B11" s="34" t="s">
        <v>18</v>
      </c>
      <c r="C11" s="66">
        <v>1913000000</v>
      </c>
      <c r="D11" s="67">
        <v>1829055390</v>
      </c>
      <c r="E11" s="68">
        <f t="shared" si="0"/>
        <v>-83944610</v>
      </c>
      <c r="F11" s="66">
        <v>2055999998</v>
      </c>
      <c r="G11" s="67">
        <v>1964131601</v>
      </c>
      <c r="H11" s="68">
        <f t="shared" si="1"/>
        <v>-91868397</v>
      </c>
      <c r="I11" s="68">
        <v>2112897253</v>
      </c>
      <c r="J11" s="35">
        <f t="shared" si="2"/>
        <v>-4.388113434396236</v>
      </c>
      <c r="K11" s="36">
        <f t="shared" si="3"/>
        <v>-4.468307251428314</v>
      </c>
      <c r="L11" s="86">
        <v>-83944610</v>
      </c>
      <c r="M11" s="87">
        <v>-91868397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408710000</v>
      </c>
      <c r="D13" s="64">
        <v>469999987</v>
      </c>
      <c r="E13" s="65">
        <f t="shared" si="0"/>
        <v>61289987</v>
      </c>
      <c r="F13" s="63">
        <v>431189000</v>
      </c>
      <c r="G13" s="64">
        <v>498656498</v>
      </c>
      <c r="H13" s="65">
        <f t="shared" si="1"/>
        <v>67467498</v>
      </c>
      <c r="I13" s="65">
        <v>524320571</v>
      </c>
      <c r="J13" s="30">
        <f t="shared" si="2"/>
        <v>14.995959726945756</v>
      </c>
      <c r="K13" s="31">
        <f t="shared" si="3"/>
        <v>15.646850453049591</v>
      </c>
      <c r="L13" s="84">
        <v>-12576019</v>
      </c>
      <c r="M13" s="85">
        <v>-23714665</v>
      </c>
      <c r="N13" s="32">
        <f t="shared" si="4"/>
        <v>-487.35603055307087</v>
      </c>
      <c r="O13" s="31">
        <f t="shared" si="5"/>
        <v>-284.4969473530408</v>
      </c>
      <c r="P13" s="6"/>
      <c r="Q13" s="33"/>
    </row>
    <row r="14" spans="1:17" ht="13.5">
      <c r="A14" s="3"/>
      <c r="B14" s="29" t="s">
        <v>21</v>
      </c>
      <c r="C14" s="63">
        <v>285000000</v>
      </c>
      <c r="D14" s="64">
        <v>275000000</v>
      </c>
      <c r="E14" s="65">
        <f t="shared" si="0"/>
        <v>-10000000</v>
      </c>
      <c r="F14" s="63">
        <v>300675000</v>
      </c>
      <c r="G14" s="64">
        <v>235000000</v>
      </c>
      <c r="H14" s="65">
        <f t="shared" si="1"/>
        <v>-65675000</v>
      </c>
      <c r="I14" s="65">
        <v>190000000</v>
      </c>
      <c r="J14" s="30">
        <f t="shared" si="2"/>
        <v>-3.508771929824561</v>
      </c>
      <c r="K14" s="31">
        <f t="shared" si="3"/>
        <v>-21.8425209944292</v>
      </c>
      <c r="L14" s="84">
        <v>-12576019</v>
      </c>
      <c r="M14" s="85">
        <v>-23714665</v>
      </c>
      <c r="N14" s="32">
        <f t="shared" si="4"/>
        <v>79.51641930566421</v>
      </c>
      <c r="O14" s="31">
        <f t="shared" si="5"/>
        <v>276.93834173917276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-12576019</v>
      </c>
      <c r="M15" s="85">
        <v>-23714665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565870000</v>
      </c>
      <c r="D16" s="64">
        <v>560000000</v>
      </c>
      <c r="E16" s="65">
        <f t="shared" si="0"/>
        <v>-5870000</v>
      </c>
      <c r="F16" s="63">
        <v>596992850</v>
      </c>
      <c r="G16" s="64">
        <v>590240000</v>
      </c>
      <c r="H16" s="65">
        <f t="shared" si="1"/>
        <v>-6752850</v>
      </c>
      <c r="I16" s="65">
        <v>622112960</v>
      </c>
      <c r="J16" s="30">
        <f t="shared" si="2"/>
        <v>-1.0373407319702403</v>
      </c>
      <c r="K16" s="31">
        <f t="shared" si="3"/>
        <v>-1.1311442004707426</v>
      </c>
      <c r="L16" s="84">
        <v>-12576019</v>
      </c>
      <c r="M16" s="85">
        <v>-23714665</v>
      </c>
      <c r="N16" s="32">
        <f t="shared" si="4"/>
        <v>46.676138132424896</v>
      </c>
      <c r="O16" s="31">
        <f t="shared" si="5"/>
        <v>28.475418058825625</v>
      </c>
      <c r="P16" s="6"/>
      <c r="Q16" s="33"/>
    </row>
    <row r="17" spans="1:17" ht="13.5">
      <c r="A17" s="3"/>
      <c r="B17" s="29" t="s">
        <v>23</v>
      </c>
      <c r="C17" s="63">
        <v>1176734000</v>
      </c>
      <c r="D17" s="64">
        <v>1118737994</v>
      </c>
      <c r="E17" s="65">
        <f t="shared" si="0"/>
        <v>-57996006</v>
      </c>
      <c r="F17" s="63">
        <v>1193951149</v>
      </c>
      <c r="G17" s="64">
        <v>1175196836</v>
      </c>
      <c r="H17" s="65">
        <f t="shared" si="1"/>
        <v>-18754313</v>
      </c>
      <c r="I17" s="65">
        <v>1235861065</v>
      </c>
      <c r="J17" s="42">
        <f t="shared" si="2"/>
        <v>-4.928557006086337</v>
      </c>
      <c r="K17" s="31">
        <f t="shared" si="3"/>
        <v>-1.5707772479391449</v>
      </c>
      <c r="L17" s="88">
        <v>-12576019</v>
      </c>
      <c r="M17" s="85">
        <v>-23714665</v>
      </c>
      <c r="N17" s="32">
        <f t="shared" si="4"/>
        <v>461.16347311498174</v>
      </c>
      <c r="O17" s="31">
        <f t="shared" si="5"/>
        <v>79.08318755504243</v>
      </c>
      <c r="P17" s="6"/>
      <c r="Q17" s="33"/>
    </row>
    <row r="18" spans="1:17" ht="13.5">
      <c r="A18" s="3"/>
      <c r="B18" s="34" t="s">
        <v>24</v>
      </c>
      <c r="C18" s="66">
        <v>2436314000</v>
      </c>
      <c r="D18" s="67">
        <v>2423737981</v>
      </c>
      <c r="E18" s="68">
        <f t="shared" si="0"/>
        <v>-12576019</v>
      </c>
      <c r="F18" s="66">
        <v>2522807999</v>
      </c>
      <c r="G18" s="67">
        <v>2499093334</v>
      </c>
      <c r="H18" s="68">
        <f t="shared" si="1"/>
        <v>-23714665</v>
      </c>
      <c r="I18" s="68">
        <v>2572294596</v>
      </c>
      <c r="J18" s="43">
        <f t="shared" si="2"/>
        <v>-0.5161904007447315</v>
      </c>
      <c r="K18" s="36">
        <f t="shared" si="3"/>
        <v>-0.9400106948051579</v>
      </c>
      <c r="L18" s="89">
        <v>-12576019</v>
      </c>
      <c r="M18" s="87">
        <v>-23714665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-523314000</v>
      </c>
      <c r="D19" s="73">
        <v>-594682591</v>
      </c>
      <c r="E19" s="74">
        <f t="shared" si="0"/>
        <v>-71368591</v>
      </c>
      <c r="F19" s="75">
        <v>-466808001</v>
      </c>
      <c r="G19" s="76">
        <v>-534961733</v>
      </c>
      <c r="H19" s="77">
        <f t="shared" si="1"/>
        <v>-68153732</v>
      </c>
      <c r="I19" s="77">
        <v>-459397343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-16000000</v>
      </c>
      <c r="M22" s="85"/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-16000000</v>
      </c>
      <c r="M23" s="85"/>
      <c r="N23" s="32">
        <f t="shared" si="4"/>
        <v>0</v>
      </c>
      <c r="O23" s="31">
        <f t="shared" si="5"/>
        <v>0</v>
      </c>
      <c r="P23" s="6"/>
      <c r="Q23" s="33"/>
    </row>
    <row r="24" spans="1:17" ht="13.5">
      <c r="A24" s="7"/>
      <c r="B24" s="29" t="s">
        <v>29</v>
      </c>
      <c r="C24" s="63">
        <v>297797000</v>
      </c>
      <c r="D24" s="64">
        <v>281797000</v>
      </c>
      <c r="E24" s="65">
        <f t="shared" si="0"/>
        <v>-16000000</v>
      </c>
      <c r="F24" s="63">
        <v>317703000</v>
      </c>
      <c r="G24" s="64">
        <v>317703000</v>
      </c>
      <c r="H24" s="65">
        <f t="shared" si="1"/>
        <v>0</v>
      </c>
      <c r="I24" s="65">
        <v>342794000</v>
      </c>
      <c r="J24" s="30">
        <f t="shared" si="2"/>
        <v>-5.372787502896268</v>
      </c>
      <c r="K24" s="31">
        <f t="shared" si="3"/>
        <v>0</v>
      </c>
      <c r="L24" s="84">
        <v>-16000000</v>
      </c>
      <c r="M24" s="85"/>
      <c r="N24" s="32">
        <f t="shared" si="4"/>
        <v>100</v>
      </c>
      <c r="O24" s="31">
        <f t="shared" si="5"/>
        <v>0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-16000000</v>
      </c>
      <c r="M25" s="85"/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297797000</v>
      </c>
      <c r="D26" s="67">
        <v>281797000</v>
      </c>
      <c r="E26" s="68">
        <f t="shared" si="0"/>
        <v>-16000000</v>
      </c>
      <c r="F26" s="66">
        <v>317703000</v>
      </c>
      <c r="G26" s="67">
        <v>317703000</v>
      </c>
      <c r="H26" s="68">
        <f t="shared" si="1"/>
        <v>0</v>
      </c>
      <c r="I26" s="68">
        <v>342794000</v>
      </c>
      <c r="J26" s="43">
        <f t="shared" si="2"/>
        <v>-5.372787502896268</v>
      </c>
      <c r="K26" s="36">
        <f t="shared" si="3"/>
        <v>0</v>
      </c>
      <c r="L26" s="89">
        <v>-16000000</v>
      </c>
      <c r="M26" s="87"/>
      <c r="N26" s="37">
        <f t="shared" si="4"/>
        <v>100</v>
      </c>
      <c r="O26" s="36">
        <f t="shared" si="5"/>
        <v>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210000000</v>
      </c>
      <c r="D28" s="64">
        <v>135000000</v>
      </c>
      <c r="E28" s="65">
        <f t="shared" si="0"/>
        <v>-75000000</v>
      </c>
      <c r="F28" s="63">
        <v>212000000</v>
      </c>
      <c r="G28" s="64">
        <v>120000000</v>
      </c>
      <c r="H28" s="65">
        <f t="shared" si="1"/>
        <v>-92000000</v>
      </c>
      <c r="I28" s="65">
        <v>142000000</v>
      </c>
      <c r="J28" s="30">
        <f t="shared" si="2"/>
        <v>-35.714285714285715</v>
      </c>
      <c r="K28" s="31">
        <f t="shared" si="3"/>
        <v>-43.39622641509434</v>
      </c>
      <c r="L28" s="84">
        <v>-16000000</v>
      </c>
      <c r="M28" s="85"/>
      <c r="N28" s="32">
        <f t="shared" si="4"/>
        <v>468.75</v>
      </c>
      <c r="O28" s="31">
        <f t="shared" si="5"/>
        <v>0</v>
      </c>
      <c r="P28" s="6"/>
      <c r="Q28" s="33"/>
    </row>
    <row r="29" spans="1:17" ht="13.5">
      <c r="A29" s="7"/>
      <c r="B29" s="29" t="s">
        <v>33</v>
      </c>
      <c r="C29" s="63">
        <v>17797000</v>
      </c>
      <c r="D29" s="64">
        <v>16787000</v>
      </c>
      <c r="E29" s="65">
        <f t="shared" si="0"/>
        <v>-1010000</v>
      </c>
      <c r="F29" s="63">
        <v>21703000</v>
      </c>
      <c r="G29" s="64">
        <v>36703000</v>
      </c>
      <c r="H29" s="65">
        <f t="shared" si="1"/>
        <v>15000000</v>
      </c>
      <c r="I29" s="65">
        <v>38794000</v>
      </c>
      <c r="J29" s="30">
        <f t="shared" si="2"/>
        <v>-5.675113783221891</v>
      </c>
      <c r="K29" s="31">
        <f t="shared" si="3"/>
        <v>69.11486891213197</v>
      </c>
      <c r="L29" s="84">
        <v>-16000000</v>
      </c>
      <c r="M29" s="85"/>
      <c r="N29" s="32">
        <f t="shared" si="4"/>
        <v>6.3125</v>
      </c>
      <c r="O29" s="31">
        <f t="shared" si="5"/>
        <v>0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-16000000</v>
      </c>
      <c r="M30" s="85"/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70000000</v>
      </c>
      <c r="D31" s="64">
        <v>77000000</v>
      </c>
      <c r="E31" s="65">
        <f t="shared" si="0"/>
        <v>7000000</v>
      </c>
      <c r="F31" s="63">
        <v>84000000</v>
      </c>
      <c r="G31" s="64">
        <v>88000000</v>
      </c>
      <c r="H31" s="65">
        <f t="shared" si="1"/>
        <v>4000000</v>
      </c>
      <c r="I31" s="65">
        <v>84000000</v>
      </c>
      <c r="J31" s="30">
        <f t="shared" si="2"/>
        <v>10</v>
      </c>
      <c r="K31" s="31">
        <f t="shared" si="3"/>
        <v>4.761904761904762</v>
      </c>
      <c r="L31" s="84">
        <v>-16000000</v>
      </c>
      <c r="M31" s="85"/>
      <c r="N31" s="32">
        <f t="shared" si="4"/>
        <v>-43.75</v>
      </c>
      <c r="O31" s="31">
        <f t="shared" si="5"/>
        <v>0</v>
      </c>
      <c r="P31" s="6"/>
      <c r="Q31" s="33"/>
    </row>
    <row r="32" spans="1:17" ht="13.5">
      <c r="A32" s="7"/>
      <c r="B32" s="29" t="s">
        <v>36</v>
      </c>
      <c r="C32" s="63">
        <v>0</v>
      </c>
      <c r="D32" s="64">
        <v>53010000</v>
      </c>
      <c r="E32" s="65">
        <f t="shared" si="0"/>
        <v>53010000</v>
      </c>
      <c r="F32" s="63">
        <v>0</v>
      </c>
      <c r="G32" s="64">
        <v>73000000</v>
      </c>
      <c r="H32" s="65">
        <f t="shared" si="1"/>
        <v>73000000</v>
      </c>
      <c r="I32" s="65">
        <v>78000000</v>
      </c>
      <c r="J32" s="30">
        <f t="shared" si="2"/>
        <v>0</v>
      </c>
      <c r="K32" s="31">
        <f t="shared" si="3"/>
        <v>0</v>
      </c>
      <c r="L32" s="84">
        <v>-16000000</v>
      </c>
      <c r="M32" s="85"/>
      <c r="N32" s="32">
        <f t="shared" si="4"/>
        <v>-331.3125</v>
      </c>
      <c r="O32" s="31">
        <f t="shared" si="5"/>
        <v>0</v>
      </c>
      <c r="P32" s="6"/>
      <c r="Q32" s="33"/>
    </row>
    <row r="33" spans="1:17" ht="14.25" thickBot="1">
      <c r="A33" s="7"/>
      <c r="B33" s="57" t="s">
        <v>37</v>
      </c>
      <c r="C33" s="81">
        <v>297797000</v>
      </c>
      <c r="D33" s="82">
        <v>281797000</v>
      </c>
      <c r="E33" s="83">
        <f t="shared" si="0"/>
        <v>-16000000</v>
      </c>
      <c r="F33" s="81">
        <v>317703000</v>
      </c>
      <c r="G33" s="82">
        <v>317703000</v>
      </c>
      <c r="H33" s="83">
        <f t="shared" si="1"/>
        <v>0</v>
      </c>
      <c r="I33" s="83">
        <v>342794000</v>
      </c>
      <c r="J33" s="58">
        <f t="shared" si="2"/>
        <v>-5.372787502896268</v>
      </c>
      <c r="K33" s="59">
        <f t="shared" si="3"/>
        <v>0</v>
      </c>
      <c r="L33" s="96">
        <v>-16000000</v>
      </c>
      <c r="M33" s="97"/>
      <c r="N33" s="60">
        <f t="shared" si="4"/>
        <v>100</v>
      </c>
      <c r="O33" s="59">
        <f t="shared" si="5"/>
        <v>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362089457</v>
      </c>
      <c r="D8" s="64">
        <v>362089456</v>
      </c>
      <c r="E8" s="65">
        <f>($D8-$C8)</f>
        <v>-1</v>
      </c>
      <c r="F8" s="63">
        <v>382004377</v>
      </c>
      <c r="G8" s="64">
        <v>381171571</v>
      </c>
      <c r="H8" s="65">
        <f>($G8-$F8)</f>
        <v>-832806</v>
      </c>
      <c r="I8" s="65">
        <v>401678602</v>
      </c>
      <c r="J8" s="30">
        <f>IF($C8=0,0,($E8/$C8)*100)</f>
        <v>-2.7617484593040774E-07</v>
      </c>
      <c r="K8" s="31">
        <f>IF($F8=0,0,($H8/$F8)*100)</f>
        <v>-0.21800954390635163</v>
      </c>
      <c r="L8" s="84">
        <v>135657252</v>
      </c>
      <c r="M8" s="85">
        <v>156949277</v>
      </c>
      <c r="N8" s="32">
        <f>IF($L8=0,0,($E8/$L8)*100)</f>
        <v>-7.371518921819233E-07</v>
      </c>
      <c r="O8" s="31">
        <f>IF($M8=0,0,($H8/$M8)*100)</f>
        <v>-0.5306211127050939</v>
      </c>
      <c r="P8" s="6"/>
      <c r="Q8" s="33"/>
    </row>
    <row r="9" spans="1:17" ht="13.5">
      <c r="A9" s="3"/>
      <c r="B9" s="29" t="s">
        <v>16</v>
      </c>
      <c r="C9" s="63">
        <v>3226488262</v>
      </c>
      <c r="D9" s="64">
        <v>3373981520</v>
      </c>
      <c r="E9" s="65">
        <f>($D9-$C9)</f>
        <v>147493258</v>
      </c>
      <c r="F9" s="63">
        <v>3438288389</v>
      </c>
      <c r="G9" s="64">
        <v>3551790347</v>
      </c>
      <c r="H9" s="65">
        <f>($G9-$F9)</f>
        <v>113501958</v>
      </c>
      <c r="I9" s="65">
        <v>3742876667</v>
      </c>
      <c r="J9" s="30">
        <f>IF($C9=0,0,($E9/$C9)*100)</f>
        <v>4.571324797213845</v>
      </c>
      <c r="K9" s="31">
        <f>IF($F9=0,0,($H9/$F9)*100)</f>
        <v>3.301118031958081</v>
      </c>
      <c r="L9" s="84">
        <v>135657252</v>
      </c>
      <c r="M9" s="85">
        <v>156949277</v>
      </c>
      <c r="N9" s="32">
        <f>IF($L9=0,0,($E9/$L9)*100)</f>
        <v>108.72493421877661</v>
      </c>
      <c r="O9" s="31">
        <f>IF($M9=0,0,($H9/$M9)*100)</f>
        <v>72.3176048781671</v>
      </c>
      <c r="P9" s="6"/>
      <c r="Q9" s="33"/>
    </row>
    <row r="10" spans="1:17" ht="13.5">
      <c r="A10" s="3"/>
      <c r="B10" s="29" t="s">
        <v>17</v>
      </c>
      <c r="C10" s="63">
        <v>1474237377</v>
      </c>
      <c r="D10" s="64">
        <v>1462401372</v>
      </c>
      <c r="E10" s="65">
        <f aca="true" t="shared" si="0" ref="E10:E33">($D10-$C10)</f>
        <v>-11836005</v>
      </c>
      <c r="F10" s="63">
        <v>1576858014</v>
      </c>
      <c r="G10" s="64">
        <v>1621138139</v>
      </c>
      <c r="H10" s="65">
        <f aca="true" t="shared" si="1" ref="H10:H33">($G10-$F10)</f>
        <v>44280125</v>
      </c>
      <c r="I10" s="65">
        <v>1770432158</v>
      </c>
      <c r="J10" s="30">
        <f aca="true" t="shared" si="2" ref="J10:J33">IF($C10=0,0,($E10/$C10)*100)</f>
        <v>-0.8028561196898755</v>
      </c>
      <c r="K10" s="31">
        <f aca="true" t="shared" si="3" ref="K10:K33">IF($F10=0,0,($H10/$F10)*100)</f>
        <v>2.808123788372997</v>
      </c>
      <c r="L10" s="84">
        <v>135657252</v>
      </c>
      <c r="M10" s="85">
        <v>156949277</v>
      </c>
      <c r="N10" s="32">
        <f aca="true" t="shared" si="4" ref="N10:N33">IF($L10=0,0,($E10/$L10)*100)</f>
        <v>-8.724933481624705</v>
      </c>
      <c r="O10" s="31">
        <f aca="true" t="shared" si="5" ref="O10:O33">IF($M10=0,0,($H10/$M10)*100)</f>
        <v>28.213016234537992</v>
      </c>
      <c r="P10" s="6"/>
      <c r="Q10" s="33"/>
    </row>
    <row r="11" spans="1:17" ht="13.5">
      <c r="A11" s="7"/>
      <c r="B11" s="34" t="s">
        <v>18</v>
      </c>
      <c r="C11" s="66">
        <v>5062815096</v>
      </c>
      <c r="D11" s="67">
        <v>5198472348</v>
      </c>
      <c r="E11" s="68">
        <f t="shared" si="0"/>
        <v>135657252</v>
      </c>
      <c r="F11" s="66">
        <v>5397150780</v>
      </c>
      <c r="G11" s="67">
        <v>5554100057</v>
      </c>
      <c r="H11" s="68">
        <f t="shared" si="1"/>
        <v>156949277</v>
      </c>
      <c r="I11" s="68">
        <v>5914987427</v>
      </c>
      <c r="J11" s="35">
        <f t="shared" si="2"/>
        <v>2.679482648046525</v>
      </c>
      <c r="K11" s="36">
        <f t="shared" si="3"/>
        <v>2.9080024516194825</v>
      </c>
      <c r="L11" s="86">
        <v>135657252</v>
      </c>
      <c r="M11" s="87">
        <v>156949277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736126969</v>
      </c>
      <c r="D13" s="64">
        <v>729929718</v>
      </c>
      <c r="E13" s="65">
        <f t="shared" si="0"/>
        <v>-6197251</v>
      </c>
      <c r="F13" s="63">
        <v>776430122</v>
      </c>
      <c r="G13" s="64">
        <v>778085498</v>
      </c>
      <c r="H13" s="65">
        <f t="shared" si="1"/>
        <v>1655376</v>
      </c>
      <c r="I13" s="65">
        <v>820100672</v>
      </c>
      <c r="J13" s="30">
        <f t="shared" si="2"/>
        <v>-0.84187256560084</v>
      </c>
      <c r="K13" s="31">
        <f t="shared" si="3"/>
        <v>0.21320347486467042</v>
      </c>
      <c r="L13" s="84">
        <v>12500313</v>
      </c>
      <c r="M13" s="85">
        <v>48947502</v>
      </c>
      <c r="N13" s="32">
        <f t="shared" si="4"/>
        <v>-49.57676659776439</v>
      </c>
      <c r="O13" s="31">
        <f t="shared" si="5"/>
        <v>3.3819417383138366</v>
      </c>
      <c r="P13" s="6"/>
      <c r="Q13" s="33"/>
    </row>
    <row r="14" spans="1:17" ht="13.5">
      <c r="A14" s="3"/>
      <c r="B14" s="29" t="s">
        <v>21</v>
      </c>
      <c r="C14" s="63">
        <v>500637713</v>
      </c>
      <c r="D14" s="64">
        <v>635637711</v>
      </c>
      <c r="E14" s="65">
        <f t="shared" si="0"/>
        <v>134999998</v>
      </c>
      <c r="F14" s="63">
        <v>495769662</v>
      </c>
      <c r="G14" s="64">
        <v>629969662</v>
      </c>
      <c r="H14" s="65">
        <f t="shared" si="1"/>
        <v>134200000</v>
      </c>
      <c r="I14" s="65">
        <v>620941222</v>
      </c>
      <c r="J14" s="30">
        <f t="shared" si="2"/>
        <v>26.965606963772625</v>
      </c>
      <c r="K14" s="31">
        <f t="shared" si="3"/>
        <v>27.06902222669688</v>
      </c>
      <c r="L14" s="84">
        <v>12500313</v>
      </c>
      <c r="M14" s="85">
        <v>48947502</v>
      </c>
      <c r="N14" s="32">
        <f t="shared" si="4"/>
        <v>1079.9729414775454</v>
      </c>
      <c r="O14" s="31">
        <f t="shared" si="5"/>
        <v>274.171294788445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12500313</v>
      </c>
      <c r="M15" s="85">
        <v>48947502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2141319892</v>
      </c>
      <c r="D16" s="64">
        <v>2274386416</v>
      </c>
      <c r="E16" s="65">
        <f t="shared" si="0"/>
        <v>133066524</v>
      </c>
      <c r="F16" s="63">
        <v>2312783542</v>
      </c>
      <c r="G16" s="64">
        <v>2456927101</v>
      </c>
      <c r="H16" s="65">
        <f t="shared" si="1"/>
        <v>144143559</v>
      </c>
      <c r="I16" s="65">
        <v>2589601163</v>
      </c>
      <c r="J16" s="30">
        <f t="shared" si="2"/>
        <v>6.21422910687648</v>
      </c>
      <c r="K16" s="31">
        <f t="shared" si="3"/>
        <v>6.232470803357178</v>
      </c>
      <c r="L16" s="84">
        <v>12500313</v>
      </c>
      <c r="M16" s="85">
        <v>48947502</v>
      </c>
      <c r="N16" s="32">
        <f t="shared" si="4"/>
        <v>1064.505536781359</v>
      </c>
      <c r="O16" s="31">
        <f t="shared" si="5"/>
        <v>294.4860373058466</v>
      </c>
      <c r="P16" s="6"/>
      <c r="Q16" s="33"/>
    </row>
    <row r="17" spans="1:17" ht="13.5">
      <c r="A17" s="3"/>
      <c r="B17" s="29" t="s">
        <v>23</v>
      </c>
      <c r="C17" s="63">
        <v>1650633441</v>
      </c>
      <c r="D17" s="64">
        <v>1401264483</v>
      </c>
      <c r="E17" s="65">
        <f t="shared" si="0"/>
        <v>-249368958</v>
      </c>
      <c r="F17" s="63">
        <v>1745435293</v>
      </c>
      <c r="G17" s="64">
        <v>1514383860</v>
      </c>
      <c r="H17" s="65">
        <f t="shared" si="1"/>
        <v>-231051433</v>
      </c>
      <c r="I17" s="65">
        <v>1596249123</v>
      </c>
      <c r="J17" s="42">
        <f t="shared" si="2"/>
        <v>-15.107470369007265</v>
      </c>
      <c r="K17" s="31">
        <f t="shared" si="3"/>
        <v>-13.237467692249764</v>
      </c>
      <c r="L17" s="88">
        <v>12500313</v>
      </c>
      <c r="M17" s="85">
        <v>48947502</v>
      </c>
      <c r="N17" s="32">
        <f t="shared" si="4"/>
        <v>-1994.90171166114</v>
      </c>
      <c r="O17" s="31">
        <f t="shared" si="5"/>
        <v>-472.0392738326054</v>
      </c>
      <c r="P17" s="6"/>
      <c r="Q17" s="33"/>
    </row>
    <row r="18" spans="1:17" ht="13.5">
      <c r="A18" s="3"/>
      <c r="B18" s="34" t="s">
        <v>24</v>
      </c>
      <c r="C18" s="66">
        <v>5028718015</v>
      </c>
      <c r="D18" s="67">
        <v>5041218328</v>
      </c>
      <c r="E18" s="68">
        <f t="shared" si="0"/>
        <v>12500313</v>
      </c>
      <c r="F18" s="66">
        <v>5330418619</v>
      </c>
      <c r="G18" s="67">
        <v>5379366121</v>
      </c>
      <c r="H18" s="68">
        <f t="shared" si="1"/>
        <v>48947502</v>
      </c>
      <c r="I18" s="68">
        <v>5626892180</v>
      </c>
      <c r="J18" s="43">
        <f t="shared" si="2"/>
        <v>0.24857852364585212</v>
      </c>
      <c r="K18" s="36">
        <f t="shared" si="3"/>
        <v>0.918267503897896</v>
      </c>
      <c r="L18" s="89">
        <v>12500313</v>
      </c>
      <c r="M18" s="87">
        <v>48947502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34097081</v>
      </c>
      <c r="D19" s="73">
        <v>157254020</v>
      </c>
      <c r="E19" s="74">
        <f t="shared" si="0"/>
        <v>123156939</v>
      </c>
      <c r="F19" s="75">
        <v>66732161</v>
      </c>
      <c r="G19" s="76">
        <v>174733936</v>
      </c>
      <c r="H19" s="77">
        <f t="shared" si="1"/>
        <v>108001775</v>
      </c>
      <c r="I19" s="77">
        <v>288095247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60000000</v>
      </c>
      <c r="D22" s="64">
        <v>60000000</v>
      </c>
      <c r="E22" s="65">
        <f t="shared" si="0"/>
        <v>0</v>
      </c>
      <c r="F22" s="63">
        <v>60000000</v>
      </c>
      <c r="G22" s="64">
        <v>60000000</v>
      </c>
      <c r="H22" s="65">
        <f t="shared" si="1"/>
        <v>0</v>
      </c>
      <c r="I22" s="65">
        <v>64200000</v>
      </c>
      <c r="J22" s="30">
        <f t="shared" si="2"/>
        <v>0</v>
      </c>
      <c r="K22" s="31">
        <f t="shared" si="3"/>
        <v>0</v>
      </c>
      <c r="L22" s="84">
        <v>92095693</v>
      </c>
      <c r="M22" s="85">
        <v>108260937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166384000</v>
      </c>
      <c r="D23" s="64">
        <v>261133361</v>
      </c>
      <c r="E23" s="65">
        <f t="shared" si="0"/>
        <v>94749361</v>
      </c>
      <c r="F23" s="63">
        <v>163447066</v>
      </c>
      <c r="G23" s="64">
        <v>300420552</v>
      </c>
      <c r="H23" s="65">
        <f t="shared" si="1"/>
        <v>136973486</v>
      </c>
      <c r="I23" s="65">
        <v>319563803</v>
      </c>
      <c r="J23" s="30">
        <f t="shared" si="2"/>
        <v>56.9461973507068</v>
      </c>
      <c r="K23" s="31">
        <f t="shared" si="3"/>
        <v>83.80296407400792</v>
      </c>
      <c r="L23" s="84">
        <v>92095693</v>
      </c>
      <c r="M23" s="85">
        <v>108260937</v>
      </c>
      <c r="N23" s="32">
        <f t="shared" si="4"/>
        <v>102.88142465033626</v>
      </c>
      <c r="O23" s="31">
        <f t="shared" si="5"/>
        <v>126.52161508633534</v>
      </c>
      <c r="P23" s="6"/>
      <c r="Q23" s="33"/>
    </row>
    <row r="24" spans="1:17" ht="13.5">
      <c r="A24" s="7"/>
      <c r="B24" s="29" t="s">
        <v>29</v>
      </c>
      <c r="C24" s="63">
        <v>470684217</v>
      </c>
      <c r="D24" s="64">
        <v>468030549</v>
      </c>
      <c r="E24" s="65">
        <f t="shared" si="0"/>
        <v>-2653668</v>
      </c>
      <c r="F24" s="63">
        <v>498768620</v>
      </c>
      <c r="G24" s="64">
        <v>470056071</v>
      </c>
      <c r="H24" s="65">
        <f t="shared" si="1"/>
        <v>-28712549</v>
      </c>
      <c r="I24" s="65">
        <v>497601942</v>
      </c>
      <c r="J24" s="30">
        <f t="shared" si="2"/>
        <v>-0.5637894588677062</v>
      </c>
      <c r="K24" s="31">
        <f t="shared" si="3"/>
        <v>-5.756687138817995</v>
      </c>
      <c r="L24" s="84">
        <v>92095693</v>
      </c>
      <c r="M24" s="85">
        <v>108260937</v>
      </c>
      <c r="N24" s="32">
        <f t="shared" si="4"/>
        <v>-2.881424650336254</v>
      </c>
      <c r="O24" s="31">
        <f t="shared" si="5"/>
        <v>-26.52161508633534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92095693</v>
      </c>
      <c r="M25" s="85">
        <v>108260937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697068217</v>
      </c>
      <c r="D26" s="67">
        <v>789163910</v>
      </c>
      <c r="E26" s="68">
        <f t="shared" si="0"/>
        <v>92095693</v>
      </c>
      <c r="F26" s="66">
        <v>722215686</v>
      </c>
      <c r="G26" s="67">
        <v>830476623</v>
      </c>
      <c r="H26" s="68">
        <f t="shared" si="1"/>
        <v>108260937</v>
      </c>
      <c r="I26" s="68">
        <v>881365745</v>
      </c>
      <c r="J26" s="43">
        <f t="shared" si="2"/>
        <v>13.211862304719023</v>
      </c>
      <c r="K26" s="36">
        <f t="shared" si="3"/>
        <v>14.990111555123436</v>
      </c>
      <c r="L26" s="89">
        <v>92095693</v>
      </c>
      <c r="M26" s="87">
        <v>108260937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224773217</v>
      </c>
      <c r="D28" s="64">
        <v>143896386</v>
      </c>
      <c r="E28" s="65">
        <f t="shared" si="0"/>
        <v>-80876831</v>
      </c>
      <c r="F28" s="63">
        <v>256035834</v>
      </c>
      <c r="G28" s="64">
        <v>203438798</v>
      </c>
      <c r="H28" s="65">
        <f t="shared" si="1"/>
        <v>-52597036</v>
      </c>
      <c r="I28" s="65">
        <v>173880000</v>
      </c>
      <c r="J28" s="30">
        <f t="shared" si="2"/>
        <v>-35.98152488069786</v>
      </c>
      <c r="K28" s="31">
        <f t="shared" si="3"/>
        <v>-20.54284167113889</v>
      </c>
      <c r="L28" s="84">
        <v>450297793</v>
      </c>
      <c r="M28" s="85">
        <v>480791121</v>
      </c>
      <c r="N28" s="32">
        <f t="shared" si="4"/>
        <v>-17.960743369666037</v>
      </c>
      <c r="O28" s="31">
        <f t="shared" si="5"/>
        <v>-10.939685385745715</v>
      </c>
      <c r="P28" s="6"/>
      <c r="Q28" s="33"/>
    </row>
    <row r="29" spans="1:17" ht="13.5">
      <c r="A29" s="7"/>
      <c r="B29" s="29" t="s">
        <v>33</v>
      </c>
      <c r="C29" s="63">
        <v>112018000</v>
      </c>
      <c r="D29" s="64">
        <v>33040000</v>
      </c>
      <c r="E29" s="65">
        <f t="shared" si="0"/>
        <v>-78978000</v>
      </c>
      <c r="F29" s="63">
        <v>122554115</v>
      </c>
      <c r="G29" s="64">
        <v>33480000</v>
      </c>
      <c r="H29" s="65">
        <f t="shared" si="1"/>
        <v>-89074115</v>
      </c>
      <c r="I29" s="65">
        <v>35580000</v>
      </c>
      <c r="J29" s="30">
        <f t="shared" si="2"/>
        <v>-70.5047403095931</v>
      </c>
      <c r="K29" s="31">
        <f t="shared" si="3"/>
        <v>-72.68145586135562</v>
      </c>
      <c r="L29" s="84">
        <v>450297793</v>
      </c>
      <c r="M29" s="85">
        <v>480791121</v>
      </c>
      <c r="N29" s="32">
        <f t="shared" si="4"/>
        <v>-17.53905997935904</v>
      </c>
      <c r="O29" s="31">
        <f t="shared" si="5"/>
        <v>-18.52657237403517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2500000</v>
      </c>
      <c r="E30" s="65">
        <f t="shared" si="0"/>
        <v>2500000</v>
      </c>
      <c r="F30" s="63">
        <v>0</v>
      </c>
      <c r="G30" s="64">
        <v>2635000</v>
      </c>
      <c r="H30" s="65">
        <f t="shared" si="1"/>
        <v>2635000</v>
      </c>
      <c r="I30" s="65">
        <v>2819450</v>
      </c>
      <c r="J30" s="30">
        <f t="shared" si="2"/>
        <v>0</v>
      </c>
      <c r="K30" s="31">
        <f t="shared" si="3"/>
        <v>0</v>
      </c>
      <c r="L30" s="84">
        <v>450297793</v>
      </c>
      <c r="M30" s="85">
        <v>480791121</v>
      </c>
      <c r="N30" s="32">
        <f t="shared" si="4"/>
        <v>0.5551881530096684</v>
      </c>
      <c r="O30" s="31">
        <f t="shared" si="5"/>
        <v>0.5480550461330171</v>
      </c>
      <c r="P30" s="6"/>
      <c r="Q30" s="33"/>
    </row>
    <row r="31" spans="1:17" ht="13.5">
      <c r="A31" s="7"/>
      <c r="B31" s="29" t="s">
        <v>35</v>
      </c>
      <c r="C31" s="63">
        <v>228009000</v>
      </c>
      <c r="D31" s="64">
        <v>198087939</v>
      </c>
      <c r="E31" s="65">
        <f t="shared" si="0"/>
        <v>-29921061</v>
      </c>
      <c r="F31" s="63">
        <v>186790000</v>
      </c>
      <c r="G31" s="64">
        <v>170238452</v>
      </c>
      <c r="H31" s="65">
        <f t="shared" si="1"/>
        <v>-16551548</v>
      </c>
      <c r="I31" s="65">
        <v>181690904</v>
      </c>
      <c r="J31" s="30">
        <f t="shared" si="2"/>
        <v>-13.122754364959277</v>
      </c>
      <c r="K31" s="31">
        <f t="shared" si="3"/>
        <v>-8.861046094544676</v>
      </c>
      <c r="L31" s="84">
        <v>450297793</v>
      </c>
      <c r="M31" s="85">
        <v>480791121</v>
      </c>
      <c r="N31" s="32">
        <f t="shared" si="4"/>
        <v>-6.6447274370718485</v>
      </c>
      <c r="O31" s="31">
        <f t="shared" si="5"/>
        <v>-3.4425652382211944</v>
      </c>
      <c r="P31" s="6"/>
      <c r="Q31" s="33"/>
    </row>
    <row r="32" spans="1:17" ht="13.5">
      <c r="A32" s="7"/>
      <c r="B32" s="29" t="s">
        <v>36</v>
      </c>
      <c r="C32" s="63">
        <v>132268000</v>
      </c>
      <c r="D32" s="64">
        <v>769841685</v>
      </c>
      <c r="E32" s="65">
        <f t="shared" si="0"/>
        <v>637573685</v>
      </c>
      <c r="F32" s="63">
        <v>156835737</v>
      </c>
      <c r="G32" s="64">
        <v>793214557</v>
      </c>
      <c r="H32" s="65">
        <f t="shared" si="1"/>
        <v>636378820</v>
      </c>
      <c r="I32" s="65">
        <v>879826782</v>
      </c>
      <c r="J32" s="30">
        <f t="shared" si="2"/>
        <v>482.0316970091027</v>
      </c>
      <c r="K32" s="31">
        <f t="shared" si="3"/>
        <v>405.76136037158415</v>
      </c>
      <c r="L32" s="84">
        <v>450297793</v>
      </c>
      <c r="M32" s="85">
        <v>480791121</v>
      </c>
      <c r="N32" s="32">
        <f t="shared" si="4"/>
        <v>141.58934263308726</v>
      </c>
      <c r="O32" s="31">
        <f t="shared" si="5"/>
        <v>132.36076795186906</v>
      </c>
      <c r="P32" s="6"/>
      <c r="Q32" s="33"/>
    </row>
    <row r="33" spans="1:17" ht="14.25" thickBot="1">
      <c r="A33" s="7"/>
      <c r="B33" s="57" t="s">
        <v>37</v>
      </c>
      <c r="C33" s="81">
        <v>697068217</v>
      </c>
      <c r="D33" s="82">
        <v>1147366010</v>
      </c>
      <c r="E33" s="83">
        <f t="shared" si="0"/>
        <v>450297793</v>
      </c>
      <c r="F33" s="81">
        <v>722215686</v>
      </c>
      <c r="G33" s="82">
        <v>1203006807</v>
      </c>
      <c r="H33" s="83">
        <f t="shared" si="1"/>
        <v>480791121</v>
      </c>
      <c r="I33" s="83">
        <v>1273797136</v>
      </c>
      <c r="J33" s="58">
        <f t="shared" si="2"/>
        <v>64.59881285908637</v>
      </c>
      <c r="K33" s="59">
        <f t="shared" si="3"/>
        <v>66.57168077626051</v>
      </c>
      <c r="L33" s="96">
        <v>450297793</v>
      </c>
      <c r="M33" s="97">
        <v>480791121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438874765</v>
      </c>
      <c r="D8" s="64">
        <v>400836191</v>
      </c>
      <c r="E8" s="65">
        <f>($D8-$C8)</f>
        <v>-38038574</v>
      </c>
      <c r="F8" s="63">
        <v>465519853</v>
      </c>
      <c r="G8" s="64">
        <v>423622404</v>
      </c>
      <c r="H8" s="65">
        <f>($G8-$F8)</f>
        <v>-41897449</v>
      </c>
      <c r="I8" s="65">
        <v>452154519</v>
      </c>
      <c r="J8" s="30">
        <f>IF($C8=0,0,($E8/$C8)*100)</f>
        <v>-8.667295783114803</v>
      </c>
      <c r="K8" s="31">
        <f>IF($F8=0,0,($H8/$F8)*100)</f>
        <v>-9.000142256016737</v>
      </c>
      <c r="L8" s="84">
        <v>-162308257</v>
      </c>
      <c r="M8" s="85">
        <v>-124420464</v>
      </c>
      <c r="N8" s="32">
        <f>IF($L8=0,0,($E8/$L8)*100)</f>
        <v>23.43600670913495</v>
      </c>
      <c r="O8" s="31">
        <f>IF($M8=0,0,($H8/$M8)*100)</f>
        <v>33.674081942018795</v>
      </c>
      <c r="P8" s="6"/>
      <c r="Q8" s="33"/>
    </row>
    <row r="9" spans="1:17" ht="13.5">
      <c r="A9" s="3"/>
      <c r="B9" s="29" t="s">
        <v>16</v>
      </c>
      <c r="C9" s="63">
        <v>1795588755</v>
      </c>
      <c r="D9" s="64">
        <v>1776499335</v>
      </c>
      <c r="E9" s="65">
        <f>($D9-$C9)</f>
        <v>-19089420</v>
      </c>
      <c r="F9" s="63">
        <v>1903333809</v>
      </c>
      <c r="G9" s="64">
        <v>1924055682</v>
      </c>
      <c r="H9" s="65">
        <f>($G9-$F9)</f>
        <v>20721873</v>
      </c>
      <c r="I9" s="65">
        <v>2185923016</v>
      </c>
      <c r="J9" s="30">
        <f>IF($C9=0,0,($E9/$C9)*100)</f>
        <v>-1.0631287340624942</v>
      </c>
      <c r="K9" s="31">
        <f>IF($F9=0,0,($H9/$F9)*100)</f>
        <v>1.0887145965681735</v>
      </c>
      <c r="L9" s="84">
        <v>-162308257</v>
      </c>
      <c r="M9" s="85">
        <v>-124420464</v>
      </c>
      <c r="N9" s="32">
        <f>IF($L9=0,0,($E9/$L9)*100)</f>
        <v>11.76121310944766</v>
      </c>
      <c r="O9" s="31">
        <f>IF($M9=0,0,($H9/$M9)*100)</f>
        <v>-16.65471445276076</v>
      </c>
      <c r="P9" s="6"/>
      <c r="Q9" s="33"/>
    </row>
    <row r="10" spans="1:17" ht="13.5">
      <c r="A10" s="3"/>
      <c r="B10" s="29" t="s">
        <v>17</v>
      </c>
      <c r="C10" s="63">
        <v>650026125</v>
      </c>
      <c r="D10" s="64">
        <v>544845862</v>
      </c>
      <c r="E10" s="65">
        <f aca="true" t="shared" si="0" ref="E10:E33">($D10-$C10)</f>
        <v>-105180263</v>
      </c>
      <c r="F10" s="63">
        <v>699270487</v>
      </c>
      <c r="G10" s="64">
        <v>596025599</v>
      </c>
      <c r="H10" s="65">
        <f aca="true" t="shared" si="1" ref="H10:H33">($G10-$F10)</f>
        <v>-103244888</v>
      </c>
      <c r="I10" s="65">
        <v>640471099</v>
      </c>
      <c r="J10" s="30">
        <f aca="true" t="shared" si="2" ref="J10:J33">IF($C10=0,0,($E10/$C10)*100)</f>
        <v>-16.18092857421692</v>
      </c>
      <c r="K10" s="31">
        <f aca="true" t="shared" si="3" ref="K10:K33">IF($F10=0,0,($H10/$F10)*100)</f>
        <v>-14.764656870181911</v>
      </c>
      <c r="L10" s="84">
        <v>-162308257</v>
      </c>
      <c r="M10" s="85">
        <v>-124420464</v>
      </c>
      <c r="N10" s="32">
        <f aca="true" t="shared" si="4" ref="N10:N33">IF($L10=0,0,($E10/$L10)*100)</f>
        <v>64.80278018141739</v>
      </c>
      <c r="O10" s="31">
        <f aca="true" t="shared" si="5" ref="O10:O33">IF($M10=0,0,($H10/$M10)*100)</f>
        <v>82.98063251074196</v>
      </c>
      <c r="P10" s="6"/>
      <c r="Q10" s="33"/>
    </row>
    <row r="11" spans="1:17" ht="13.5">
      <c r="A11" s="7"/>
      <c r="B11" s="34" t="s">
        <v>18</v>
      </c>
      <c r="C11" s="66">
        <v>2884489645</v>
      </c>
      <c r="D11" s="67">
        <v>2722181388</v>
      </c>
      <c r="E11" s="68">
        <f t="shared" si="0"/>
        <v>-162308257</v>
      </c>
      <c r="F11" s="66">
        <v>3068124149</v>
      </c>
      <c r="G11" s="67">
        <v>2943703685</v>
      </c>
      <c r="H11" s="68">
        <f t="shared" si="1"/>
        <v>-124420464</v>
      </c>
      <c r="I11" s="68">
        <v>3278548634</v>
      </c>
      <c r="J11" s="35">
        <f t="shared" si="2"/>
        <v>-5.62693151911107</v>
      </c>
      <c r="K11" s="36">
        <f t="shared" si="3"/>
        <v>-4.055261715551915</v>
      </c>
      <c r="L11" s="86">
        <v>-162308257</v>
      </c>
      <c r="M11" s="87">
        <v>-124420464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688261733</v>
      </c>
      <c r="D13" s="64">
        <v>663853438</v>
      </c>
      <c r="E13" s="65">
        <f t="shared" si="0"/>
        <v>-24408295</v>
      </c>
      <c r="F13" s="63">
        <v>726761866</v>
      </c>
      <c r="G13" s="64">
        <v>734094243</v>
      </c>
      <c r="H13" s="65">
        <f t="shared" si="1"/>
        <v>7332377</v>
      </c>
      <c r="I13" s="65">
        <v>777800381</v>
      </c>
      <c r="J13" s="30">
        <f t="shared" si="2"/>
        <v>-3.546368166309197</v>
      </c>
      <c r="K13" s="31">
        <f t="shared" si="3"/>
        <v>1.008910530812028</v>
      </c>
      <c r="L13" s="84">
        <v>74050389</v>
      </c>
      <c r="M13" s="85">
        <v>11289088</v>
      </c>
      <c r="N13" s="32">
        <f t="shared" si="4"/>
        <v>-32.96173771619215</v>
      </c>
      <c r="O13" s="31">
        <f t="shared" si="5"/>
        <v>64.95101287189895</v>
      </c>
      <c r="P13" s="6"/>
      <c r="Q13" s="33"/>
    </row>
    <row r="14" spans="1:17" ht="13.5">
      <c r="A14" s="3"/>
      <c r="B14" s="29" t="s">
        <v>21</v>
      </c>
      <c r="C14" s="63">
        <v>506470140</v>
      </c>
      <c r="D14" s="64">
        <v>530000000</v>
      </c>
      <c r="E14" s="65">
        <f t="shared" si="0"/>
        <v>23529860</v>
      </c>
      <c r="F14" s="63">
        <v>535349264</v>
      </c>
      <c r="G14" s="64">
        <v>470000000</v>
      </c>
      <c r="H14" s="65">
        <f t="shared" si="1"/>
        <v>-65349264</v>
      </c>
      <c r="I14" s="65">
        <v>455000000</v>
      </c>
      <c r="J14" s="30">
        <f t="shared" si="2"/>
        <v>4.645853356725038</v>
      </c>
      <c r="K14" s="31">
        <f t="shared" si="3"/>
        <v>-12.206846706340107</v>
      </c>
      <c r="L14" s="84">
        <v>74050389</v>
      </c>
      <c r="M14" s="85">
        <v>11289088</v>
      </c>
      <c r="N14" s="32">
        <f t="shared" si="4"/>
        <v>31.77547115923996</v>
      </c>
      <c r="O14" s="31">
        <f t="shared" si="5"/>
        <v>-578.8710655812056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74050389</v>
      </c>
      <c r="M15" s="85">
        <v>11289088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947905487</v>
      </c>
      <c r="D16" s="64">
        <v>899216000</v>
      </c>
      <c r="E16" s="65">
        <f t="shared" si="0"/>
        <v>-48689487</v>
      </c>
      <c r="F16" s="63">
        <v>1004548279</v>
      </c>
      <c r="G16" s="64">
        <v>940266000</v>
      </c>
      <c r="H16" s="65">
        <f t="shared" si="1"/>
        <v>-64282279</v>
      </c>
      <c r="I16" s="65">
        <v>985509840</v>
      </c>
      <c r="J16" s="30">
        <f t="shared" si="2"/>
        <v>-5.136533933788696</v>
      </c>
      <c r="K16" s="31">
        <f t="shared" si="3"/>
        <v>-6.399122903678779</v>
      </c>
      <c r="L16" s="84">
        <v>74050389</v>
      </c>
      <c r="M16" s="85">
        <v>11289088</v>
      </c>
      <c r="N16" s="32">
        <f t="shared" si="4"/>
        <v>-65.75183149949422</v>
      </c>
      <c r="O16" s="31">
        <f t="shared" si="5"/>
        <v>-569.4195935048075</v>
      </c>
      <c r="P16" s="6"/>
      <c r="Q16" s="33"/>
    </row>
    <row r="17" spans="1:17" ht="13.5">
      <c r="A17" s="3"/>
      <c r="B17" s="29" t="s">
        <v>23</v>
      </c>
      <c r="C17" s="63">
        <v>1000524074</v>
      </c>
      <c r="D17" s="64">
        <v>1124142385</v>
      </c>
      <c r="E17" s="65">
        <f t="shared" si="0"/>
        <v>123618311</v>
      </c>
      <c r="F17" s="63">
        <v>1035304637</v>
      </c>
      <c r="G17" s="64">
        <v>1168892891</v>
      </c>
      <c r="H17" s="65">
        <f t="shared" si="1"/>
        <v>133588254</v>
      </c>
      <c r="I17" s="65">
        <v>1215660581</v>
      </c>
      <c r="J17" s="42">
        <f t="shared" si="2"/>
        <v>12.355355979170572</v>
      </c>
      <c r="K17" s="31">
        <f t="shared" si="3"/>
        <v>12.903279790873764</v>
      </c>
      <c r="L17" s="88">
        <v>74050389</v>
      </c>
      <c r="M17" s="85">
        <v>11289088</v>
      </c>
      <c r="N17" s="32">
        <f t="shared" si="4"/>
        <v>166.9380980564464</v>
      </c>
      <c r="O17" s="31">
        <f t="shared" si="5"/>
        <v>1183.339646214114</v>
      </c>
      <c r="P17" s="6"/>
      <c r="Q17" s="33"/>
    </row>
    <row r="18" spans="1:17" ht="13.5">
      <c r="A18" s="3"/>
      <c r="B18" s="34" t="s">
        <v>24</v>
      </c>
      <c r="C18" s="66">
        <v>3143161434</v>
      </c>
      <c r="D18" s="67">
        <v>3217211823</v>
      </c>
      <c r="E18" s="68">
        <f t="shared" si="0"/>
        <v>74050389</v>
      </c>
      <c r="F18" s="66">
        <v>3301964046</v>
      </c>
      <c r="G18" s="67">
        <v>3313253134</v>
      </c>
      <c r="H18" s="68">
        <f t="shared" si="1"/>
        <v>11289088</v>
      </c>
      <c r="I18" s="68">
        <v>3433970802</v>
      </c>
      <c r="J18" s="43">
        <f t="shared" si="2"/>
        <v>2.3559206408868145</v>
      </c>
      <c r="K18" s="36">
        <f t="shared" si="3"/>
        <v>0.3418900945840281</v>
      </c>
      <c r="L18" s="89">
        <v>74050389</v>
      </c>
      <c r="M18" s="87">
        <v>11289088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-258671789</v>
      </c>
      <c r="D19" s="73">
        <v>-495030435</v>
      </c>
      <c r="E19" s="74">
        <f t="shared" si="0"/>
        <v>-236358646</v>
      </c>
      <c r="F19" s="75">
        <v>-233839897</v>
      </c>
      <c r="G19" s="76">
        <v>-369549449</v>
      </c>
      <c r="H19" s="77">
        <f t="shared" si="1"/>
        <v>-135709552</v>
      </c>
      <c r="I19" s="77">
        <v>-155422168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-10958001</v>
      </c>
      <c r="M22" s="85">
        <v>-158075938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10000000</v>
      </c>
      <c r="D23" s="64">
        <v>21000000</v>
      </c>
      <c r="E23" s="65">
        <f t="shared" si="0"/>
        <v>11000000</v>
      </c>
      <c r="F23" s="63">
        <v>10000000</v>
      </c>
      <c r="G23" s="64">
        <v>8432000</v>
      </c>
      <c r="H23" s="65">
        <f t="shared" si="1"/>
        <v>-1568000</v>
      </c>
      <c r="I23" s="65">
        <v>8887328</v>
      </c>
      <c r="J23" s="30">
        <f t="shared" si="2"/>
        <v>110.00000000000001</v>
      </c>
      <c r="K23" s="31">
        <f t="shared" si="3"/>
        <v>-15.68</v>
      </c>
      <c r="L23" s="84">
        <v>-10958001</v>
      </c>
      <c r="M23" s="85">
        <v>-158075938</v>
      </c>
      <c r="N23" s="32">
        <f t="shared" si="4"/>
        <v>-100.38327246000433</v>
      </c>
      <c r="O23" s="31">
        <f t="shared" si="5"/>
        <v>0.9919283224496823</v>
      </c>
      <c r="P23" s="6"/>
      <c r="Q23" s="33"/>
    </row>
    <row r="24" spans="1:17" ht="13.5">
      <c r="A24" s="7"/>
      <c r="B24" s="29" t="s">
        <v>29</v>
      </c>
      <c r="C24" s="63">
        <v>165072550</v>
      </c>
      <c r="D24" s="64">
        <v>143114549</v>
      </c>
      <c r="E24" s="65">
        <f t="shared" si="0"/>
        <v>-21958001</v>
      </c>
      <c r="F24" s="63">
        <v>156507938</v>
      </c>
      <c r="G24" s="64">
        <v>0</v>
      </c>
      <c r="H24" s="65">
        <f t="shared" si="1"/>
        <v>-156507938</v>
      </c>
      <c r="I24" s="65">
        <v>0</v>
      </c>
      <c r="J24" s="30">
        <f t="shared" si="2"/>
        <v>-13.302030531423911</v>
      </c>
      <c r="K24" s="31">
        <f t="shared" si="3"/>
        <v>-100</v>
      </c>
      <c r="L24" s="84">
        <v>-10958001</v>
      </c>
      <c r="M24" s="85">
        <v>-158075938</v>
      </c>
      <c r="N24" s="32">
        <f t="shared" si="4"/>
        <v>200.38327246000435</v>
      </c>
      <c r="O24" s="31">
        <f t="shared" si="5"/>
        <v>99.00807167755032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-10958001</v>
      </c>
      <c r="M25" s="85">
        <v>-158075938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175072550</v>
      </c>
      <c r="D26" s="67">
        <v>164114549</v>
      </c>
      <c r="E26" s="68">
        <f t="shared" si="0"/>
        <v>-10958001</v>
      </c>
      <c r="F26" s="66">
        <v>166507938</v>
      </c>
      <c r="G26" s="67">
        <v>8432000</v>
      </c>
      <c r="H26" s="68">
        <f t="shared" si="1"/>
        <v>-158075938</v>
      </c>
      <c r="I26" s="68">
        <v>8887328</v>
      </c>
      <c r="J26" s="43">
        <f t="shared" si="2"/>
        <v>-6.259120004820859</v>
      </c>
      <c r="K26" s="36">
        <f t="shared" si="3"/>
        <v>-94.93597716644597</v>
      </c>
      <c r="L26" s="89">
        <v>-10958001</v>
      </c>
      <c r="M26" s="87">
        <v>-158075938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76272990</v>
      </c>
      <c r="D28" s="64">
        <v>44411368</v>
      </c>
      <c r="E28" s="65">
        <f t="shared" si="0"/>
        <v>-31861622</v>
      </c>
      <c r="F28" s="63">
        <v>54032587</v>
      </c>
      <c r="G28" s="64">
        <v>0</v>
      </c>
      <c r="H28" s="65">
        <f t="shared" si="1"/>
        <v>-54032587</v>
      </c>
      <c r="I28" s="65">
        <v>0</v>
      </c>
      <c r="J28" s="30">
        <f t="shared" si="2"/>
        <v>-41.77313882673276</v>
      </c>
      <c r="K28" s="31">
        <f t="shared" si="3"/>
        <v>-100</v>
      </c>
      <c r="L28" s="84">
        <v>-10958001</v>
      </c>
      <c r="M28" s="85">
        <v>-158075938</v>
      </c>
      <c r="N28" s="32">
        <f t="shared" si="4"/>
        <v>290.76126202215164</v>
      </c>
      <c r="O28" s="31">
        <f t="shared" si="5"/>
        <v>34.18141159472354</v>
      </c>
      <c r="P28" s="6"/>
      <c r="Q28" s="33"/>
    </row>
    <row r="29" spans="1:17" ht="13.5">
      <c r="A29" s="7"/>
      <c r="B29" s="29" t="s">
        <v>33</v>
      </c>
      <c r="C29" s="63">
        <v>46785551</v>
      </c>
      <c r="D29" s="64">
        <v>14313627</v>
      </c>
      <c r="E29" s="65">
        <f t="shared" si="0"/>
        <v>-32471924</v>
      </c>
      <c r="F29" s="63">
        <v>40150123</v>
      </c>
      <c r="G29" s="64">
        <v>0</v>
      </c>
      <c r="H29" s="65">
        <f t="shared" si="1"/>
        <v>-40150123</v>
      </c>
      <c r="I29" s="65">
        <v>0</v>
      </c>
      <c r="J29" s="30">
        <f t="shared" si="2"/>
        <v>-69.40588131579342</v>
      </c>
      <c r="K29" s="31">
        <f t="shared" si="3"/>
        <v>-100</v>
      </c>
      <c r="L29" s="84">
        <v>-10958001</v>
      </c>
      <c r="M29" s="85">
        <v>-158075938</v>
      </c>
      <c r="N29" s="32">
        <f t="shared" si="4"/>
        <v>296.3307267447776</v>
      </c>
      <c r="O29" s="31">
        <f t="shared" si="5"/>
        <v>25.39926285302194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-10958001</v>
      </c>
      <c r="M30" s="85">
        <v>-158075938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13417347</v>
      </c>
      <c r="D31" s="64">
        <v>46412077</v>
      </c>
      <c r="E31" s="65">
        <f t="shared" si="0"/>
        <v>32994730</v>
      </c>
      <c r="F31" s="63">
        <v>27348631</v>
      </c>
      <c r="G31" s="64">
        <v>0</v>
      </c>
      <c r="H31" s="65">
        <f t="shared" si="1"/>
        <v>-27348631</v>
      </c>
      <c r="I31" s="65">
        <v>0</v>
      </c>
      <c r="J31" s="30">
        <f t="shared" si="2"/>
        <v>245.9109837436566</v>
      </c>
      <c r="K31" s="31">
        <f t="shared" si="3"/>
        <v>-100</v>
      </c>
      <c r="L31" s="84">
        <v>-10958001</v>
      </c>
      <c r="M31" s="85">
        <v>-158075938</v>
      </c>
      <c r="N31" s="32">
        <f t="shared" si="4"/>
        <v>-301.1017246667526</v>
      </c>
      <c r="O31" s="31">
        <f t="shared" si="5"/>
        <v>17.300944942044246</v>
      </c>
      <c r="P31" s="6"/>
      <c r="Q31" s="33"/>
    </row>
    <row r="32" spans="1:17" ht="13.5">
      <c r="A32" s="7"/>
      <c r="B32" s="29" t="s">
        <v>36</v>
      </c>
      <c r="C32" s="63">
        <v>38596662</v>
      </c>
      <c r="D32" s="64">
        <v>58977477</v>
      </c>
      <c r="E32" s="65">
        <f t="shared" si="0"/>
        <v>20380815</v>
      </c>
      <c r="F32" s="63">
        <v>44976597</v>
      </c>
      <c r="G32" s="64">
        <v>8432000</v>
      </c>
      <c r="H32" s="65">
        <f t="shared" si="1"/>
        <v>-36544597</v>
      </c>
      <c r="I32" s="65">
        <v>8887328</v>
      </c>
      <c r="J32" s="30">
        <f t="shared" si="2"/>
        <v>52.804605227260325</v>
      </c>
      <c r="K32" s="31">
        <f t="shared" si="3"/>
        <v>-81.25247225796119</v>
      </c>
      <c r="L32" s="84">
        <v>-10958001</v>
      </c>
      <c r="M32" s="85">
        <v>-158075938</v>
      </c>
      <c r="N32" s="32">
        <f t="shared" si="4"/>
        <v>-185.99026410017666</v>
      </c>
      <c r="O32" s="31">
        <f t="shared" si="5"/>
        <v>23.118380610210266</v>
      </c>
      <c r="P32" s="6"/>
      <c r="Q32" s="33"/>
    </row>
    <row r="33" spans="1:17" ht="14.25" thickBot="1">
      <c r="A33" s="7"/>
      <c r="B33" s="57" t="s">
        <v>37</v>
      </c>
      <c r="C33" s="81">
        <v>175072550</v>
      </c>
      <c r="D33" s="82">
        <v>164114549</v>
      </c>
      <c r="E33" s="83">
        <f t="shared" si="0"/>
        <v>-10958001</v>
      </c>
      <c r="F33" s="81">
        <v>166507938</v>
      </c>
      <c r="G33" s="82">
        <v>8432000</v>
      </c>
      <c r="H33" s="83">
        <f t="shared" si="1"/>
        <v>-158075938</v>
      </c>
      <c r="I33" s="83">
        <v>8887328</v>
      </c>
      <c r="J33" s="58">
        <f t="shared" si="2"/>
        <v>-6.259120004820859</v>
      </c>
      <c r="K33" s="59">
        <f t="shared" si="3"/>
        <v>-94.93597716644597</v>
      </c>
      <c r="L33" s="96">
        <v>-10958001</v>
      </c>
      <c r="M33" s="97">
        <v>-158075938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183678133</v>
      </c>
      <c r="D8" s="64">
        <v>181555634</v>
      </c>
      <c r="E8" s="65">
        <f>($D8-$C8)</f>
        <v>-2122499</v>
      </c>
      <c r="F8" s="63">
        <v>193780430</v>
      </c>
      <c r="G8" s="64">
        <v>192448718</v>
      </c>
      <c r="H8" s="65">
        <f>($G8-$F8)</f>
        <v>-1331712</v>
      </c>
      <c r="I8" s="65">
        <v>203995376</v>
      </c>
      <c r="J8" s="30">
        <f>IF($C8=0,0,($E8/$C8)*100)</f>
        <v>-1.155553448488068</v>
      </c>
      <c r="K8" s="31">
        <f>IF($F8=0,0,($H8/$F8)*100)</f>
        <v>-0.6872272912182102</v>
      </c>
      <c r="L8" s="84">
        <v>104328960</v>
      </c>
      <c r="M8" s="85">
        <v>161945790</v>
      </c>
      <c r="N8" s="32">
        <f>IF($L8=0,0,($E8/$L8)*100)</f>
        <v>-2.034429366496129</v>
      </c>
      <c r="O8" s="31">
        <f>IF($M8=0,0,($H8/$M8)*100)</f>
        <v>-0.8223196169533027</v>
      </c>
      <c r="P8" s="6"/>
      <c r="Q8" s="33"/>
    </row>
    <row r="9" spans="1:17" ht="13.5">
      <c r="A9" s="3"/>
      <c r="B9" s="29" t="s">
        <v>16</v>
      </c>
      <c r="C9" s="63">
        <v>1001489414</v>
      </c>
      <c r="D9" s="64">
        <v>1191472825</v>
      </c>
      <c r="E9" s="65">
        <f>($D9-$C9)</f>
        <v>189983411</v>
      </c>
      <c r="F9" s="63">
        <v>1066653329</v>
      </c>
      <c r="G9" s="64">
        <v>1321960410</v>
      </c>
      <c r="H9" s="65">
        <f>($G9-$F9)</f>
        <v>255307081</v>
      </c>
      <c r="I9" s="65">
        <v>1467982197</v>
      </c>
      <c r="J9" s="30">
        <f>IF($C9=0,0,($E9/$C9)*100)</f>
        <v>18.970086787157992</v>
      </c>
      <c r="K9" s="31">
        <f>IF($F9=0,0,($H9/$F9)*100)</f>
        <v>23.93533813271397</v>
      </c>
      <c r="L9" s="84">
        <v>104328960</v>
      </c>
      <c r="M9" s="85">
        <v>161945790</v>
      </c>
      <c r="N9" s="32">
        <f>IF($L9=0,0,($E9/$L9)*100)</f>
        <v>182.1003592866257</v>
      </c>
      <c r="O9" s="31">
        <f>IF($M9=0,0,($H9/$M9)*100)</f>
        <v>157.64971784694126</v>
      </c>
      <c r="P9" s="6"/>
      <c r="Q9" s="33"/>
    </row>
    <row r="10" spans="1:17" ht="13.5">
      <c r="A10" s="3"/>
      <c r="B10" s="29" t="s">
        <v>17</v>
      </c>
      <c r="C10" s="63">
        <v>426400778</v>
      </c>
      <c r="D10" s="64">
        <v>342868826</v>
      </c>
      <c r="E10" s="65">
        <f aca="true" t="shared" si="0" ref="E10:E33">($D10-$C10)</f>
        <v>-83531952</v>
      </c>
      <c r="F10" s="63">
        <v>462446173</v>
      </c>
      <c r="G10" s="64">
        <v>370416594</v>
      </c>
      <c r="H10" s="65">
        <f aca="true" t="shared" si="1" ref="H10:H33">($G10-$F10)</f>
        <v>-92029579</v>
      </c>
      <c r="I10" s="65">
        <v>405070883</v>
      </c>
      <c r="J10" s="30">
        <f aca="true" t="shared" si="2" ref="J10:J33">IF($C10=0,0,($E10/$C10)*100)</f>
        <v>-19.590009284645348</v>
      </c>
      <c r="K10" s="31">
        <f aca="true" t="shared" si="3" ref="K10:K33">IF($F10=0,0,($H10/$F10)*100)</f>
        <v>-19.900603437364804</v>
      </c>
      <c r="L10" s="84">
        <v>104328960</v>
      </c>
      <c r="M10" s="85">
        <v>161945790</v>
      </c>
      <c r="N10" s="32">
        <f aca="true" t="shared" si="4" ref="N10:N33">IF($L10=0,0,($E10/$L10)*100)</f>
        <v>-80.06592992012956</v>
      </c>
      <c r="O10" s="31">
        <f aca="true" t="shared" si="5" ref="O10:O33">IF($M10=0,0,($H10/$M10)*100)</f>
        <v>-56.82739822998795</v>
      </c>
      <c r="P10" s="6"/>
      <c r="Q10" s="33"/>
    </row>
    <row r="11" spans="1:17" ht="13.5">
      <c r="A11" s="7"/>
      <c r="B11" s="34" t="s">
        <v>18</v>
      </c>
      <c r="C11" s="66">
        <v>1611568325</v>
      </c>
      <c r="D11" s="67">
        <v>1715897285</v>
      </c>
      <c r="E11" s="68">
        <f t="shared" si="0"/>
        <v>104328960</v>
      </c>
      <c r="F11" s="66">
        <v>1722879932</v>
      </c>
      <c r="G11" s="67">
        <v>1884825722</v>
      </c>
      <c r="H11" s="68">
        <f t="shared" si="1"/>
        <v>161945790</v>
      </c>
      <c r="I11" s="68">
        <v>2077048456</v>
      </c>
      <c r="J11" s="35">
        <f t="shared" si="2"/>
        <v>6.473753447592736</v>
      </c>
      <c r="K11" s="36">
        <f t="shared" si="3"/>
        <v>9.399714222221261</v>
      </c>
      <c r="L11" s="86">
        <v>104328960</v>
      </c>
      <c r="M11" s="87">
        <v>161945790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471544605</v>
      </c>
      <c r="D13" s="64">
        <v>486781791</v>
      </c>
      <c r="E13" s="65">
        <f t="shared" si="0"/>
        <v>15237186</v>
      </c>
      <c r="F13" s="63">
        <v>505749754</v>
      </c>
      <c r="G13" s="64">
        <v>518388809</v>
      </c>
      <c r="H13" s="65">
        <f t="shared" si="1"/>
        <v>12639055</v>
      </c>
      <c r="I13" s="65">
        <v>552049785</v>
      </c>
      <c r="J13" s="30">
        <f t="shared" si="2"/>
        <v>3.2313350292704546</v>
      </c>
      <c r="K13" s="31">
        <f t="shared" si="3"/>
        <v>2.4990728912939817</v>
      </c>
      <c r="L13" s="84">
        <v>-109218658</v>
      </c>
      <c r="M13" s="85">
        <v>-146035011</v>
      </c>
      <c r="N13" s="32">
        <f t="shared" si="4"/>
        <v>-13.951083339624992</v>
      </c>
      <c r="O13" s="31">
        <f t="shared" si="5"/>
        <v>-8.654811550635621</v>
      </c>
      <c r="P13" s="6"/>
      <c r="Q13" s="33"/>
    </row>
    <row r="14" spans="1:17" ht="13.5">
      <c r="A14" s="3"/>
      <c r="B14" s="29" t="s">
        <v>21</v>
      </c>
      <c r="C14" s="63">
        <v>101110823</v>
      </c>
      <c r="D14" s="64">
        <v>31223360</v>
      </c>
      <c r="E14" s="65">
        <f t="shared" si="0"/>
        <v>-69887463</v>
      </c>
      <c r="F14" s="63">
        <v>106671919</v>
      </c>
      <c r="G14" s="64">
        <v>32909421</v>
      </c>
      <c r="H14" s="65">
        <f t="shared" si="1"/>
        <v>-73762498</v>
      </c>
      <c r="I14" s="65">
        <v>34686530</v>
      </c>
      <c r="J14" s="30">
        <f t="shared" si="2"/>
        <v>-69.11966585416874</v>
      </c>
      <c r="K14" s="31">
        <f t="shared" si="3"/>
        <v>-69.14893693812708</v>
      </c>
      <c r="L14" s="84">
        <v>-109218658</v>
      </c>
      <c r="M14" s="85">
        <v>-146035011</v>
      </c>
      <c r="N14" s="32">
        <f t="shared" si="4"/>
        <v>63.98857510225039</v>
      </c>
      <c r="O14" s="31">
        <f t="shared" si="5"/>
        <v>50.51014650178648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-109218658</v>
      </c>
      <c r="M15" s="85">
        <v>-146035011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622289569</v>
      </c>
      <c r="D16" s="64">
        <v>545400000</v>
      </c>
      <c r="E16" s="65">
        <f t="shared" si="0"/>
        <v>-76889569</v>
      </c>
      <c r="F16" s="63">
        <v>667716707</v>
      </c>
      <c r="G16" s="64">
        <v>589032000</v>
      </c>
      <c r="H16" s="65">
        <f t="shared" si="1"/>
        <v>-78684707</v>
      </c>
      <c r="I16" s="65">
        <v>636154560</v>
      </c>
      <c r="J16" s="30">
        <f t="shared" si="2"/>
        <v>-12.355914807243057</v>
      </c>
      <c r="K16" s="31">
        <f t="shared" si="3"/>
        <v>-11.784145308198795</v>
      </c>
      <c r="L16" s="84">
        <v>-109218658</v>
      </c>
      <c r="M16" s="85">
        <v>-146035011</v>
      </c>
      <c r="N16" s="32">
        <f t="shared" si="4"/>
        <v>70.39966468000367</v>
      </c>
      <c r="O16" s="31">
        <f t="shared" si="5"/>
        <v>53.88071426241753</v>
      </c>
      <c r="P16" s="6"/>
      <c r="Q16" s="33"/>
    </row>
    <row r="17" spans="1:17" ht="13.5">
      <c r="A17" s="3"/>
      <c r="B17" s="29" t="s">
        <v>23</v>
      </c>
      <c r="C17" s="63">
        <v>733122091</v>
      </c>
      <c r="D17" s="64">
        <v>755443279</v>
      </c>
      <c r="E17" s="65">
        <f t="shared" si="0"/>
        <v>22321188</v>
      </c>
      <c r="F17" s="63">
        <v>773213418</v>
      </c>
      <c r="G17" s="64">
        <v>766986557</v>
      </c>
      <c r="H17" s="65">
        <f t="shared" si="1"/>
        <v>-6226861</v>
      </c>
      <c r="I17" s="65">
        <v>799148237</v>
      </c>
      <c r="J17" s="42">
        <f t="shared" si="2"/>
        <v>3.0446754059140746</v>
      </c>
      <c r="K17" s="31">
        <f t="shared" si="3"/>
        <v>-0.8053224187581287</v>
      </c>
      <c r="L17" s="88">
        <v>-109218658</v>
      </c>
      <c r="M17" s="85">
        <v>-146035011</v>
      </c>
      <c r="N17" s="32">
        <f t="shared" si="4"/>
        <v>-20.43715644262906</v>
      </c>
      <c r="O17" s="31">
        <f t="shared" si="5"/>
        <v>4.263950786431618</v>
      </c>
      <c r="P17" s="6"/>
      <c r="Q17" s="33"/>
    </row>
    <row r="18" spans="1:17" ht="13.5">
      <c r="A18" s="3"/>
      <c r="B18" s="34" t="s">
        <v>24</v>
      </c>
      <c r="C18" s="66">
        <v>1928067088</v>
      </c>
      <c r="D18" s="67">
        <v>1818848430</v>
      </c>
      <c r="E18" s="68">
        <f t="shared" si="0"/>
        <v>-109218658</v>
      </c>
      <c r="F18" s="66">
        <v>2053351798</v>
      </c>
      <c r="G18" s="67">
        <v>1907316787</v>
      </c>
      <c r="H18" s="68">
        <f t="shared" si="1"/>
        <v>-146035011</v>
      </c>
      <c r="I18" s="68">
        <v>2022039112</v>
      </c>
      <c r="J18" s="43">
        <f t="shared" si="2"/>
        <v>-5.664671041778605</v>
      </c>
      <c r="K18" s="36">
        <f t="shared" si="3"/>
        <v>-7.112030736391134</v>
      </c>
      <c r="L18" s="89">
        <v>-109218658</v>
      </c>
      <c r="M18" s="87">
        <v>-146035011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-316498763</v>
      </c>
      <c r="D19" s="73">
        <v>-102951145</v>
      </c>
      <c r="E19" s="74">
        <f t="shared" si="0"/>
        <v>213547618</v>
      </c>
      <c r="F19" s="75">
        <v>-330471866</v>
      </c>
      <c r="G19" s="76">
        <v>-22491065</v>
      </c>
      <c r="H19" s="77">
        <f t="shared" si="1"/>
        <v>307980801</v>
      </c>
      <c r="I19" s="77">
        <v>55009344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-114292173</v>
      </c>
      <c r="M22" s="85">
        <v>-82206478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0</v>
      </c>
      <c r="D23" s="64">
        <v>21147827</v>
      </c>
      <c r="E23" s="65">
        <f t="shared" si="0"/>
        <v>21147827</v>
      </c>
      <c r="F23" s="63">
        <v>0</v>
      </c>
      <c r="G23" s="64">
        <v>6956522</v>
      </c>
      <c r="H23" s="65">
        <f t="shared" si="1"/>
        <v>6956522</v>
      </c>
      <c r="I23" s="65">
        <v>6086957</v>
      </c>
      <c r="J23" s="30">
        <f t="shared" si="2"/>
        <v>0</v>
      </c>
      <c r="K23" s="31">
        <f t="shared" si="3"/>
        <v>0</v>
      </c>
      <c r="L23" s="84">
        <v>-114292173</v>
      </c>
      <c r="M23" s="85">
        <v>-82206478</v>
      </c>
      <c r="N23" s="32">
        <f t="shared" si="4"/>
        <v>-18.503302933963816</v>
      </c>
      <c r="O23" s="31">
        <f t="shared" si="5"/>
        <v>-8.462255249519387</v>
      </c>
      <c r="P23" s="6"/>
      <c r="Q23" s="33"/>
    </row>
    <row r="24" spans="1:17" ht="13.5">
      <c r="A24" s="7"/>
      <c r="B24" s="29" t="s">
        <v>29</v>
      </c>
      <c r="C24" s="63">
        <v>135440000</v>
      </c>
      <c r="D24" s="64">
        <v>0</v>
      </c>
      <c r="E24" s="65">
        <f t="shared" si="0"/>
        <v>-135440000</v>
      </c>
      <c r="F24" s="63">
        <v>89163000</v>
      </c>
      <c r="G24" s="64">
        <v>0</v>
      </c>
      <c r="H24" s="65">
        <f t="shared" si="1"/>
        <v>-89163000</v>
      </c>
      <c r="I24" s="65">
        <v>0</v>
      </c>
      <c r="J24" s="30">
        <f t="shared" si="2"/>
        <v>-100</v>
      </c>
      <c r="K24" s="31">
        <f t="shared" si="3"/>
        <v>-100</v>
      </c>
      <c r="L24" s="84">
        <v>-114292173</v>
      </c>
      <c r="M24" s="85">
        <v>-82206478</v>
      </c>
      <c r="N24" s="32">
        <f t="shared" si="4"/>
        <v>118.50330293396381</v>
      </c>
      <c r="O24" s="31">
        <f t="shared" si="5"/>
        <v>108.46225524951937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-114292173</v>
      </c>
      <c r="M25" s="85">
        <v>-82206478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135440000</v>
      </c>
      <c r="D26" s="67">
        <v>21147827</v>
      </c>
      <c r="E26" s="68">
        <f t="shared" si="0"/>
        <v>-114292173</v>
      </c>
      <c r="F26" s="66">
        <v>89163000</v>
      </c>
      <c r="G26" s="67">
        <v>6956522</v>
      </c>
      <c r="H26" s="68">
        <f t="shared" si="1"/>
        <v>-82206478</v>
      </c>
      <c r="I26" s="68">
        <v>6086957</v>
      </c>
      <c r="J26" s="43">
        <f t="shared" si="2"/>
        <v>-84.38583357944476</v>
      </c>
      <c r="K26" s="36">
        <f t="shared" si="3"/>
        <v>-92.1979722530646</v>
      </c>
      <c r="L26" s="89">
        <v>-114292173</v>
      </c>
      <c r="M26" s="87">
        <v>-82206478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96437304</v>
      </c>
      <c r="D28" s="64">
        <v>0</v>
      </c>
      <c r="E28" s="65">
        <f t="shared" si="0"/>
        <v>-96437304</v>
      </c>
      <c r="F28" s="63">
        <v>36077921</v>
      </c>
      <c r="G28" s="64">
        <v>0</v>
      </c>
      <c r="H28" s="65">
        <f t="shared" si="1"/>
        <v>-36077921</v>
      </c>
      <c r="I28" s="65">
        <v>0</v>
      </c>
      <c r="J28" s="30">
        <f t="shared" si="2"/>
        <v>-100</v>
      </c>
      <c r="K28" s="31">
        <f t="shared" si="3"/>
        <v>-100</v>
      </c>
      <c r="L28" s="84">
        <v>-92553043</v>
      </c>
      <c r="M28" s="85">
        <v>-63619521</v>
      </c>
      <c r="N28" s="32">
        <f t="shared" si="4"/>
        <v>104.19679448032844</v>
      </c>
      <c r="O28" s="31">
        <f t="shared" si="5"/>
        <v>56.70888499773521</v>
      </c>
      <c r="P28" s="6"/>
      <c r="Q28" s="33"/>
    </row>
    <row r="29" spans="1:17" ht="13.5">
      <c r="A29" s="7"/>
      <c r="B29" s="29" t="s">
        <v>33</v>
      </c>
      <c r="C29" s="63">
        <v>19200000</v>
      </c>
      <c r="D29" s="64">
        <v>0</v>
      </c>
      <c r="E29" s="65">
        <f t="shared" si="0"/>
        <v>-19200000</v>
      </c>
      <c r="F29" s="63">
        <v>19200000</v>
      </c>
      <c r="G29" s="64">
        <v>0</v>
      </c>
      <c r="H29" s="65">
        <f t="shared" si="1"/>
        <v>-19200000</v>
      </c>
      <c r="I29" s="65">
        <v>0</v>
      </c>
      <c r="J29" s="30">
        <f t="shared" si="2"/>
        <v>-100</v>
      </c>
      <c r="K29" s="31">
        <f t="shared" si="3"/>
        <v>-100</v>
      </c>
      <c r="L29" s="84">
        <v>-92553043</v>
      </c>
      <c r="M29" s="85">
        <v>-63619521</v>
      </c>
      <c r="N29" s="32">
        <f t="shared" si="4"/>
        <v>20.744860868594024</v>
      </c>
      <c r="O29" s="31">
        <f t="shared" si="5"/>
        <v>30.179416157502974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-92553043</v>
      </c>
      <c r="M30" s="85">
        <v>-63619521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7802696</v>
      </c>
      <c r="D31" s="64">
        <v>21147827</v>
      </c>
      <c r="E31" s="65">
        <f t="shared" si="0"/>
        <v>13345131</v>
      </c>
      <c r="F31" s="63">
        <v>25000000</v>
      </c>
      <c r="G31" s="64">
        <v>6956522</v>
      </c>
      <c r="H31" s="65">
        <f t="shared" si="1"/>
        <v>-18043478</v>
      </c>
      <c r="I31" s="65">
        <v>6086957</v>
      </c>
      <c r="J31" s="30">
        <f t="shared" si="2"/>
        <v>171.03230729481194</v>
      </c>
      <c r="K31" s="31">
        <f t="shared" si="3"/>
        <v>-72.173912</v>
      </c>
      <c r="L31" s="84">
        <v>-92553043</v>
      </c>
      <c r="M31" s="85">
        <v>-63619521</v>
      </c>
      <c r="N31" s="32">
        <f t="shared" si="4"/>
        <v>-14.418900305633386</v>
      </c>
      <c r="O31" s="31">
        <f t="shared" si="5"/>
        <v>28.36154330680987</v>
      </c>
      <c r="P31" s="6"/>
      <c r="Q31" s="33"/>
    </row>
    <row r="32" spans="1:17" ht="13.5">
      <c r="A32" s="7"/>
      <c r="B32" s="29" t="s">
        <v>36</v>
      </c>
      <c r="C32" s="63">
        <v>12000000</v>
      </c>
      <c r="D32" s="64">
        <v>21739130</v>
      </c>
      <c r="E32" s="65">
        <f t="shared" si="0"/>
        <v>9739130</v>
      </c>
      <c r="F32" s="63">
        <v>8885079</v>
      </c>
      <c r="G32" s="64">
        <v>18586957</v>
      </c>
      <c r="H32" s="65">
        <f t="shared" si="1"/>
        <v>9701878</v>
      </c>
      <c r="I32" s="65">
        <v>26086957</v>
      </c>
      <c r="J32" s="30">
        <f t="shared" si="2"/>
        <v>81.15941666666666</v>
      </c>
      <c r="K32" s="31">
        <f t="shared" si="3"/>
        <v>109.1929289542614</v>
      </c>
      <c r="L32" s="84">
        <v>-92553043</v>
      </c>
      <c r="M32" s="85">
        <v>-63619521</v>
      </c>
      <c r="N32" s="32">
        <f t="shared" si="4"/>
        <v>-10.522755043289068</v>
      </c>
      <c r="O32" s="31">
        <f t="shared" si="5"/>
        <v>-15.249844462048056</v>
      </c>
      <c r="P32" s="6"/>
      <c r="Q32" s="33"/>
    </row>
    <row r="33" spans="1:17" ht="14.25" thickBot="1">
      <c r="A33" s="7"/>
      <c r="B33" s="57" t="s">
        <v>37</v>
      </c>
      <c r="C33" s="81">
        <v>135440000</v>
      </c>
      <c r="D33" s="82">
        <v>42886957</v>
      </c>
      <c r="E33" s="83">
        <f t="shared" si="0"/>
        <v>-92553043</v>
      </c>
      <c r="F33" s="81">
        <v>89163000</v>
      </c>
      <c r="G33" s="82">
        <v>25543479</v>
      </c>
      <c r="H33" s="83">
        <f t="shared" si="1"/>
        <v>-63619521</v>
      </c>
      <c r="I33" s="83">
        <v>32173914</v>
      </c>
      <c r="J33" s="58">
        <f t="shared" si="2"/>
        <v>-68.33508786178382</v>
      </c>
      <c r="K33" s="59">
        <f t="shared" si="3"/>
        <v>-71.35192961205881</v>
      </c>
      <c r="L33" s="96">
        <v>-92553043</v>
      </c>
      <c r="M33" s="97">
        <v>-63619521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363498822</v>
      </c>
      <c r="D8" s="64">
        <v>305349815</v>
      </c>
      <c r="E8" s="65">
        <f>($D8-$C8)</f>
        <v>-58149007</v>
      </c>
      <c r="F8" s="63">
        <v>401920135</v>
      </c>
      <c r="G8" s="64">
        <v>333917548</v>
      </c>
      <c r="H8" s="65">
        <f>($G8-$F8)</f>
        <v>-68002587</v>
      </c>
      <c r="I8" s="65">
        <v>364723707</v>
      </c>
      <c r="J8" s="30">
        <f>IF($C8=0,0,($E8/$C8)*100)</f>
        <v>-15.99702763273329</v>
      </c>
      <c r="K8" s="31">
        <f>IF($F8=0,0,($H8/$F8)*100)</f>
        <v>-16.919427786318792</v>
      </c>
      <c r="L8" s="84">
        <v>-171859911</v>
      </c>
      <c r="M8" s="85">
        <v>-133898401</v>
      </c>
      <c r="N8" s="32">
        <f>IF($L8=0,0,($E8/$L8)*100)</f>
        <v>33.835119930906984</v>
      </c>
      <c r="O8" s="31">
        <f>IF($M8=0,0,($H8/$M8)*100)</f>
        <v>50.78670580987744</v>
      </c>
      <c r="P8" s="6"/>
      <c r="Q8" s="33"/>
    </row>
    <row r="9" spans="1:17" ht="13.5">
      <c r="A9" s="3"/>
      <c r="B9" s="29" t="s">
        <v>16</v>
      </c>
      <c r="C9" s="63">
        <v>1680204324</v>
      </c>
      <c r="D9" s="64">
        <v>1604963938</v>
      </c>
      <c r="E9" s="65">
        <f>($D9-$C9)</f>
        <v>-75240386</v>
      </c>
      <c r="F9" s="63">
        <v>1836031108</v>
      </c>
      <c r="G9" s="64">
        <v>1776650899</v>
      </c>
      <c r="H9" s="65">
        <f>($G9-$F9)</f>
        <v>-59380209</v>
      </c>
      <c r="I9" s="65">
        <v>1936315774</v>
      </c>
      <c r="J9" s="30">
        <f>IF($C9=0,0,($E9/$C9)*100)</f>
        <v>-4.478049777950696</v>
      </c>
      <c r="K9" s="31">
        <f>IF($F9=0,0,($H9/$F9)*100)</f>
        <v>-3.23416137892583</v>
      </c>
      <c r="L9" s="84">
        <v>-171859911</v>
      </c>
      <c r="M9" s="85">
        <v>-133898401</v>
      </c>
      <c r="N9" s="32">
        <f>IF($L9=0,0,($E9/$L9)*100)</f>
        <v>43.78006805787302</v>
      </c>
      <c r="O9" s="31">
        <f>IF($M9=0,0,($H9/$M9)*100)</f>
        <v>44.34721292900279</v>
      </c>
      <c r="P9" s="6"/>
      <c r="Q9" s="33"/>
    </row>
    <row r="10" spans="1:17" ht="13.5">
      <c r="A10" s="3"/>
      <c r="B10" s="29" t="s">
        <v>17</v>
      </c>
      <c r="C10" s="63">
        <v>459933533</v>
      </c>
      <c r="D10" s="64">
        <v>421463015</v>
      </c>
      <c r="E10" s="65">
        <f aca="true" t="shared" si="0" ref="E10:E33">($D10-$C10)</f>
        <v>-38470518</v>
      </c>
      <c r="F10" s="63">
        <v>408150330</v>
      </c>
      <c r="G10" s="64">
        <v>401634725</v>
      </c>
      <c r="H10" s="65">
        <f aca="true" t="shared" si="1" ref="H10:H33">($G10-$F10)</f>
        <v>-6515605</v>
      </c>
      <c r="I10" s="65">
        <v>401833862</v>
      </c>
      <c r="J10" s="30">
        <f aca="true" t="shared" si="2" ref="J10:J33">IF($C10=0,0,($E10/$C10)*100)</f>
        <v>-8.364364683103027</v>
      </c>
      <c r="K10" s="31">
        <f aca="true" t="shared" si="3" ref="K10:K33">IF($F10=0,0,($H10/$F10)*100)</f>
        <v>-1.596373816480805</v>
      </c>
      <c r="L10" s="84">
        <v>-171859911</v>
      </c>
      <c r="M10" s="85">
        <v>-133898401</v>
      </c>
      <c r="N10" s="32">
        <f aca="true" t="shared" si="4" ref="N10:N33">IF($L10=0,0,($E10/$L10)*100)</f>
        <v>22.38481201122</v>
      </c>
      <c r="O10" s="31">
        <f aca="true" t="shared" si="5" ref="O10:O33">IF($M10=0,0,($H10/$M10)*100)</f>
        <v>4.866081261119765</v>
      </c>
      <c r="P10" s="6"/>
      <c r="Q10" s="33"/>
    </row>
    <row r="11" spans="1:17" ht="13.5">
      <c r="A11" s="7"/>
      <c r="B11" s="34" t="s">
        <v>18</v>
      </c>
      <c r="C11" s="66">
        <v>2503636679</v>
      </c>
      <c r="D11" s="67">
        <v>2331776768</v>
      </c>
      <c r="E11" s="68">
        <f t="shared" si="0"/>
        <v>-171859911</v>
      </c>
      <c r="F11" s="66">
        <v>2646101573</v>
      </c>
      <c r="G11" s="67">
        <v>2512203172</v>
      </c>
      <c r="H11" s="68">
        <f t="shared" si="1"/>
        <v>-133898401</v>
      </c>
      <c r="I11" s="68">
        <v>2702873343</v>
      </c>
      <c r="J11" s="35">
        <f t="shared" si="2"/>
        <v>-6.864410976302045</v>
      </c>
      <c r="K11" s="36">
        <f t="shared" si="3"/>
        <v>-5.060213952716622</v>
      </c>
      <c r="L11" s="86">
        <v>-171859911</v>
      </c>
      <c r="M11" s="87">
        <v>-133898401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705795900</v>
      </c>
      <c r="D13" s="64">
        <v>678529458</v>
      </c>
      <c r="E13" s="65">
        <f t="shared" si="0"/>
        <v>-27266442</v>
      </c>
      <c r="F13" s="63">
        <v>771961873</v>
      </c>
      <c r="G13" s="64">
        <v>735421718</v>
      </c>
      <c r="H13" s="65">
        <f t="shared" si="1"/>
        <v>-36540155</v>
      </c>
      <c r="I13" s="65">
        <v>786861800</v>
      </c>
      <c r="J13" s="30">
        <f t="shared" si="2"/>
        <v>-3.8632190977589977</v>
      </c>
      <c r="K13" s="31">
        <f t="shared" si="3"/>
        <v>-4.7334144700693015</v>
      </c>
      <c r="L13" s="84">
        <v>-180747403</v>
      </c>
      <c r="M13" s="85">
        <v>-72950147</v>
      </c>
      <c r="N13" s="32">
        <f t="shared" si="4"/>
        <v>15.085385210209632</v>
      </c>
      <c r="O13" s="31">
        <f t="shared" si="5"/>
        <v>50.08921366532682</v>
      </c>
      <c r="P13" s="6"/>
      <c r="Q13" s="33"/>
    </row>
    <row r="14" spans="1:17" ht="13.5">
      <c r="A14" s="3"/>
      <c r="B14" s="29" t="s">
        <v>21</v>
      </c>
      <c r="C14" s="63">
        <v>102997343</v>
      </c>
      <c r="D14" s="64">
        <v>125034743</v>
      </c>
      <c r="E14" s="65">
        <f t="shared" si="0"/>
        <v>22037400</v>
      </c>
      <c r="F14" s="63">
        <v>105744819</v>
      </c>
      <c r="G14" s="64">
        <v>128896775</v>
      </c>
      <c r="H14" s="65">
        <f t="shared" si="1"/>
        <v>23151956</v>
      </c>
      <c r="I14" s="65">
        <v>133046777</v>
      </c>
      <c r="J14" s="30">
        <f t="shared" si="2"/>
        <v>21.396085916507573</v>
      </c>
      <c r="K14" s="31">
        <f t="shared" si="3"/>
        <v>21.894175259782703</v>
      </c>
      <c r="L14" s="84">
        <v>-180747403</v>
      </c>
      <c r="M14" s="85">
        <v>-72950147</v>
      </c>
      <c r="N14" s="32">
        <f t="shared" si="4"/>
        <v>-12.19237434907986</v>
      </c>
      <c r="O14" s="31">
        <f t="shared" si="5"/>
        <v>-31.73668176432873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-180747403</v>
      </c>
      <c r="M15" s="85">
        <v>-72950147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780234677</v>
      </c>
      <c r="D16" s="64">
        <v>793937527</v>
      </c>
      <c r="E16" s="65">
        <f t="shared" si="0"/>
        <v>13702850</v>
      </c>
      <c r="F16" s="63">
        <v>838418741</v>
      </c>
      <c r="G16" s="64">
        <v>904999750</v>
      </c>
      <c r="H16" s="65">
        <f t="shared" si="1"/>
        <v>66581009</v>
      </c>
      <c r="I16" s="65">
        <v>999780364</v>
      </c>
      <c r="J16" s="30">
        <f t="shared" si="2"/>
        <v>1.7562472425203424</v>
      </c>
      <c r="K16" s="31">
        <f t="shared" si="3"/>
        <v>7.9412596288803625</v>
      </c>
      <c r="L16" s="84">
        <v>-180747403</v>
      </c>
      <c r="M16" s="85">
        <v>-72950147</v>
      </c>
      <c r="N16" s="32">
        <f t="shared" si="4"/>
        <v>-7.581215426923728</v>
      </c>
      <c r="O16" s="31">
        <f t="shared" si="5"/>
        <v>-91.26919099971109</v>
      </c>
      <c r="P16" s="6"/>
      <c r="Q16" s="33"/>
    </row>
    <row r="17" spans="1:17" ht="13.5">
      <c r="A17" s="3"/>
      <c r="B17" s="29" t="s">
        <v>23</v>
      </c>
      <c r="C17" s="63">
        <v>991345641</v>
      </c>
      <c r="D17" s="64">
        <v>802124430</v>
      </c>
      <c r="E17" s="65">
        <f t="shared" si="0"/>
        <v>-189221211</v>
      </c>
      <c r="F17" s="63">
        <v>968045432</v>
      </c>
      <c r="G17" s="64">
        <v>841902475</v>
      </c>
      <c r="H17" s="65">
        <f t="shared" si="1"/>
        <v>-126142957</v>
      </c>
      <c r="I17" s="65">
        <v>840790150</v>
      </c>
      <c r="J17" s="42">
        <f t="shared" si="2"/>
        <v>-19.087309529008156</v>
      </c>
      <c r="K17" s="31">
        <f t="shared" si="3"/>
        <v>-13.030685630052124</v>
      </c>
      <c r="L17" s="88">
        <v>-180747403</v>
      </c>
      <c r="M17" s="85">
        <v>-72950147</v>
      </c>
      <c r="N17" s="32">
        <f t="shared" si="4"/>
        <v>104.68820456579395</v>
      </c>
      <c r="O17" s="31">
        <f t="shared" si="5"/>
        <v>172.91665909871298</v>
      </c>
      <c r="P17" s="6"/>
      <c r="Q17" s="33"/>
    </row>
    <row r="18" spans="1:17" ht="13.5">
      <c r="A18" s="3"/>
      <c r="B18" s="34" t="s">
        <v>24</v>
      </c>
      <c r="C18" s="66">
        <v>2580373561</v>
      </c>
      <c r="D18" s="67">
        <v>2399626158</v>
      </c>
      <c r="E18" s="68">
        <f t="shared" si="0"/>
        <v>-180747403</v>
      </c>
      <c r="F18" s="66">
        <v>2684170865</v>
      </c>
      <c r="G18" s="67">
        <v>2611220718</v>
      </c>
      <c r="H18" s="68">
        <f t="shared" si="1"/>
        <v>-72950147</v>
      </c>
      <c r="I18" s="68">
        <v>2760479091</v>
      </c>
      <c r="J18" s="43">
        <f t="shared" si="2"/>
        <v>-7.004699076592344</v>
      </c>
      <c r="K18" s="36">
        <f t="shared" si="3"/>
        <v>-2.71779073199947</v>
      </c>
      <c r="L18" s="89">
        <v>-180747403</v>
      </c>
      <c r="M18" s="87">
        <v>-72950147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-76736882</v>
      </c>
      <c r="D19" s="73">
        <v>-67849390</v>
      </c>
      <c r="E19" s="74">
        <f t="shared" si="0"/>
        <v>8887492</v>
      </c>
      <c r="F19" s="75">
        <v>-38069292</v>
      </c>
      <c r="G19" s="76">
        <v>-99017546</v>
      </c>
      <c r="H19" s="77">
        <f t="shared" si="1"/>
        <v>-60948254</v>
      </c>
      <c r="I19" s="77">
        <v>-57605748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173602596</v>
      </c>
      <c r="D22" s="64">
        <v>222575332</v>
      </c>
      <c r="E22" s="65">
        <f t="shared" si="0"/>
        <v>48972736</v>
      </c>
      <c r="F22" s="63">
        <v>166183225</v>
      </c>
      <c r="G22" s="64">
        <v>180000000</v>
      </c>
      <c r="H22" s="65">
        <f t="shared" si="1"/>
        <v>13816775</v>
      </c>
      <c r="I22" s="65">
        <v>180000000</v>
      </c>
      <c r="J22" s="30">
        <f t="shared" si="2"/>
        <v>28.209679537280653</v>
      </c>
      <c r="K22" s="31">
        <f t="shared" si="3"/>
        <v>8.3141815306569</v>
      </c>
      <c r="L22" s="84">
        <v>97993429</v>
      </c>
      <c r="M22" s="85">
        <v>-25712835</v>
      </c>
      <c r="N22" s="32">
        <f t="shared" si="4"/>
        <v>49.975530502152345</v>
      </c>
      <c r="O22" s="31">
        <f t="shared" si="5"/>
        <v>-53.73493432365587</v>
      </c>
      <c r="P22" s="6"/>
      <c r="Q22" s="33"/>
    </row>
    <row r="23" spans="1:17" ht="13.5">
      <c r="A23" s="7"/>
      <c r="B23" s="29" t="s">
        <v>28</v>
      </c>
      <c r="C23" s="63">
        <v>56397404</v>
      </c>
      <c r="D23" s="64">
        <v>8881650</v>
      </c>
      <c r="E23" s="65">
        <f t="shared" si="0"/>
        <v>-47515754</v>
      </c>
      <c r="F23" s="63">
        <v>68816775</v>
      </c>
      <c r="G23" s="64">
        <v>0</v>
      </c>
      <c r="H23" s="65">
        <f t="shared" si="1"/>
        <v>-68816775</v>
      </c>
      <c r="I23" s="65">
        <v>0</v>
      </c>
      <c r="J23" s="30">
        <f t="shared" si="2"/>
        <v>-84.25166874702246</v>
      </c>
      <c r="K23" s="31">
        <f t="shared" si="3"/>
        <v>-100</v>
      </c>
      <c r="L23" s="84">
        <v>97993429</v>
      </c>
      <c r="M23" s="85">
        <v>-25712835</v>
      </c>
      <c r="N23" s="32">
        <f t="shared" si="4"/>
        <v>-48.4887144830905</v>
      </c>
      <c r="O23" s="31">
        <f t="shared" si="5"/>
        <v>267.63589079150546</v>
      </c>
      <c r="P23" s="6"/>
      <c r="Q23" s="33"/>
    </row>
    <row r="24" spans="1:17" ht="13.5">
      <c r="A24" s="7"/>
      <c r="B24" s="29" t="s">
        <v>29</v>
      </c>
      <c r="C24" s="63">
        <v>50036521</v>
      </c>
      <c r="D24" s="64">
        <v>146572968</v>
      </c>
      <c r="E24" s="65">
        <f t="shared" si="0"/>
        <v>96536447</v>
      </c>
      <c r="F24" s="63">
        <v>92661739</v>
      </c>
      <c r="G24" s="64">
        <v>121948904</v>
      </c>
      <c r="H24" s="65">
        <f t="shared" si="1"/>
        <v>29287165</v>
      </c>
      <c r="I24" s="65">
        <v>120003000</v>
      </c>
      <c r="J24" s="30">
        <f t="shared" si="2"/>
        <v>192.93197262855267</v>
      </c>
      <c r="K24" s="31">
        <f t="shared" si="3"/>
        <v>31.606535033839588</v>
      </c>
      <c r="L24" s="84">
        <v>97993429</v>
      </c>
      <c r="M24" s="85">
        <v>-25712835</v>
      </c>
      <c r="N24" s="32">
        <f t="shared" si="4"/>
        <v>98.51318398093815</v>
      </c>
      <c r="O24" s="31">
        <f t="shared" si="5"/>
        <v>-113.90095646784961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97993429</v>
      </c>
      <c r="M25" s="85">
        <v>-25712835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280036521</v>
      </c>
      <c r="D26" s="67">
        <v>378029950</v>
      </c>
      <c r="E26" s="68">
        <f t="shared" si="0"/>
        <v>97993429</v>
      </c>
      <c r="F26" s="66">
        <v>327661739</v>
      </c>
      <c r="G26" s="67">
        <v>301948904</v>
      </c>
      <c r="H26" s="68">
        <f t="shared" si="1"/>
        <v>-25712835</v>
      </c>
      <c r="I26" s="68">
        <v>300003000</v>
      </c>
      <c r="J26" s="43">
        <f t="shared" si="2"/>
        <v>34.99308899070346</v>
      </c>
      <c r="K26" s="36">
        <f t="shared" si="3"/>
        <v>-7.847371828787127</v>
      </c>
      <c r="L26" s="89">
        <v>97993429</v>
      </c>
      <c r="M26" s="87">
        <v>-25712835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106524535</v>
      </c>
      <c r="D28" s="64">
        <v>101954615</v>
      </c>
      <c r="E28" s="65">
        <f t="shared" si="0"/>
        <v>-4569920</v>
      </c>
      <c r="F28" s="63">
        <v>92580331</v>
      </c>
      <c r="G28" s="64">
        <v>23757529</v>
      </c>
      <c r="H28" s="65">
        <f t="shared" si="1"/>
        <v>-68822802</v>
      </c>
      <c r="I28" s="65">
        <v>28112500</v>
      </c>
      <c r="J28" s="30">
        <f t="shared" si="2"/>
        <v>-4.2900163797945705</v>
      </c>
      <c r="K28" s="31">
        <f t="shared" si="3"/>
        <v>-74.33847044681661</v>
      </c>
      <c r="L28" s="84">
        <v>97993429</v>
      </c>
      <c r="M28" s="85">
        <v>-25712835</v>
      </c>
      <c r="N28" s="32">
        <f t="shared" si="4"/>
        <v>-4.663496365659375</v>
      </c>
      <c r="O28" s="31">
        <f t="shared" si="5"/>
        <v>267.65933044722607</v>
      </c>
      <c r="P28" s="6"/>
      <c r="Q28" s="33"/>
    </row>
    <row r="29" spans="1:17" ht="13.5">
      <c r="A29" s="7"/>
      <c r="B29" s="29" t="s">
        <v>33</v>
      </c>
      <c r="C29" s="63">
        <v>58806838</v>
      </c>
      <c r="D29" s="64">
        <v>44280000</v>
      </c>
      <c r="E29" s="65">
        <f t="shared" si="0"/>
        <v>-14526838</v>
      </c>
      <c r="F29" s="63">
        <v>66244601</v>
      </c>
      <c r="G29" s="64">
        <v>30100000</v>
      </c>
      <c r="H29" s="65">
        <f t="shared" si="1"/>
        <v>-36144601</v>
      </c>
      <c r="I29" s="65">
        <v>26500000</v>
      </c>
      <c r="J29" s="30">
        <f t="shared" si="2"/>
        <v>-24.702634071228246</v>
      </c>
      <c r="K29" s="31">
        <f t="shared" si="3"/>
        <v>-54.56233482333149</v>
      </c>
      <c r="L29" s="84">
        <v>97993429</v>
      </c>
      <c r="M29" s="85">
        <v>-25712835</v>
      </c>
      <c r="N29" s="32">
        <f t="shared" si="4"/>
        <v>-14.824298065944811</v>
      </c>
      <c r="O29" s="31">
        <f t="shared" si="5"/>
        <v>140.57026772815988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11000000</v>
      </c>
      <c r="E30" s="65">
        <f t="shared" si="0"/>
        <v>11000000</v>
      </c>
      <c r="F30" s="63">
        <v>0</v>
      </c>
      <c r="G30" s="64">
        <v>2000000</v>
      </c>
      <c r="H30" s="65">
        <f t="shared" si="1"/>
        <v>2000000</v>
      </c>
      <c r="I30" s="65">
        <v>3000000</v>
      </c>
      <c r="J30" s="30">
        <f t="shared" si="2"/>
        <v>0</v>
      </c>
      <c r="K30" s="31">
        <f t="shared" si="3"/>
        <v>0</v>
      </c>
      <c r="L30" s="84">
        <v>97993429</v>
      </c>
      <c r="M30" s="85">
        <v>-25712835</v>
      </c>
      <c r="N30" s="32">
        <f t="shared" si="4"/>
        <v>11.225242459879631</v>
      </c>
      <c r="O30" s="31">
        <f t="shared" si="5"/>
        <v>-7.778216598830895</v>
      </c>
      <c r="P30" s="6"/>
      <c r="Q30" s="33"/>
    </row>
    <row r="31" spans="1:17" ht="13.5">
      <c r="A31" s="7"/>
      <c r="B31" s="29" t="s">
        <v>35</v>
      </c>
      <c r="C31" s="63">
        <v>36363043</v>
      </c>
      <c r="D31" s="64">
        <v>32838204</v>
      </c>
      <c r="E31" s="65">
        <f t="shared" si="0"/>
        <v>-3524839</v>
      </c>
      <c r="F31" s="63">
        <v>87673913</v>
      </c>
      <c r="G31" s="64">
        <v>75850000</v>
      </c>
      <c r="H31" s="65">
        <f t="shared" si="1"/>
        <v>-11823913</v>
      </c>
      <c r="I31" s="65">
        <v>73020000</v>
      </c>
      <c r="J31" s="30">
        <f t="shared" si="2"/>
        <v>-9.693465423122042</v>
      </c>
      <c r="K31" s="31">
        <f t="shared" si="3"/>
        <v>-13.486238489207162</v>
      </c>
      <c r="L31" s="84">
        <v>97993429</v>
      </c>
      <c r="M31" s="85">
        <v>-25712835</v>
      </c>
      <c r="N31" s="32">
        <f t="shared" si="4"/>
        <v>-3.597015673367242</v>
      </c>
      <c r="O31" s="31">
        <f t="shared" si="5"/>
        <v>45.9844781798662</v>
      </c>
      <c r="P31" s="6"/>
      <c r="Q31" s="33"/>
    </row>
    <row r="32" spans="1:17" ht="13.5">
      <c r="A32" s="7"/>
      <c r="B32" s="29" t="s">
        <v>36</v>
      </c>
      <c r="C32" s="63">
        <v>78342105</v>
      </c>
      <c r="D32" s="64">
        <v>187957131</v>
      </c>
      <c r="E32" s="65">
        <f t="shared" si="0"/>
        <v>109615026</v>
      </c>
      <c r="F32" s="63">
        <v>81162894</v>
      </c>
      <c r="G32" s="64">
        <v>170241375</v>
      </c>
      <c r="H32" s="65">
        <f t="shared" si="1"/>
        <v>89078481</v>
      </c>
      <c r="I32" s="65">
        <v>169370500</v>
      </c>
      <c r="J32" s="30">
        <f t="shared" si="2"/>
        <v>139.91840785998792</v>
      </c>
      <c r="K32" s="31">
        <f t="shared" si="3"/>
        <v>109.75271655542495</v>
      </c>
      <c r="L32" s="84">
        <v>97993429</v>
      </c>
      <c r="M32" s="85">
        <v>-25712835</v>
      </c>
      <c r="N32" s="32">
        <f t="shared" si="4"/>
        <v>111.8595676450918</v>
      </c>
      <c r="O32" s="31">
        <f t="shared" si="5"/>
        <v>-346.4358597564213</v>
      </c>
      <c r="P32" s="6"/>
      <c r="Q32" s="33"/>
    </row>
    <row r="33" spans="1:17" ht="14.25" thickBot="1">
      <c r="A33" s="7"/>
      <c r="B33" s="57" t="s">
        <v>37</v>
      </c>
      <c r="C33" s="81">
        <v>280036521</v>
      </c>
      <c r="D33" s="82">
        <v>378029950</v>
      </c>
      <c r="E33" s="83">
        <f t="shared" si="0"/>
        <v>97993429</v>
      </c>
      <c r="F33" s="81">
        <v>327661739</v>
      </c>
      <c r="G33" s="82">
        <v>301948904</v>
      </c>
      <c r="H33" s="83">
        <f t="shared" si="1"/>
        <v>-25712835</v>
      </c>
      <c r="I33" s="83">
        <v>300003000</v>
      </c>
      <c r="J33" s="58">
        <f t="shared" si="2"/>
        <v>34.99308899070346</v>
      </c>
      <c r="K33" s="59">
        <f t="shared" si="3"/>
        <v>-7.847371828787127</v>
      </c>
      <c r="L33" s="96">
        <v>97993429</v>
      </c>
      <c r="M33" s="97">
        <v>-25712835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349065335</v>
      </c>
      <c r="D8" s="64">
        <v>356121877</v>
      </c>
      <c r="E8" s="65">
        <f>($D8-$C8)</f>
        <v>7056542</v>
      </c>
      <c r="F8" s="63">
        <v>370009259</v>
      </c>
      <c r="G8" s="64">
        <v>356121877</v>
      </c>
      <c r="H8" s="65">
        <f>($G8-$F8)</f>
        <v>-13887382</v>
      </c>
      <c r="I8" s="65">
        <v>356121877</v>
      </c>
      <c r="J8" s="30">
        <f>IF($C8=0,0,($E8/$C8)*100)</f>
        <v>2.0215533576257294</v>
      </c>
      <c r="K8" s="31">
        <f>IF($F8=0,0,($H8/$F8)*100)</f>
        <v>-3.753252563877057</v>
      </c>
      <c r="L8" s="84">
        <v>11722778</v>
      </c>
      <c r="M8" s="85">
        <v>-54887126</v>
      </c>
      <c r="N8" s="32">
        <f>IF($L8=0,0,($E8/$L8)*100)</f>
        <v>60.19513463446975</v>
      </c>
      <c r="O8" s="31">
        <f>IF($M8=0,0,($H8/$M8)*100)</f>
        <v>25.30171100596522</v>
      </c>
      <c r="P8" s="6"/>
      <c r="Q8" s="33"/>
    </row>
    <row r="9" spans="1:17" ht="13.5">
      <c r="A9" s="3"/>
      <c r="B9" s="29" t="s">
        <v>16</v>
      </c>
      <c r="C9" s="63">
        <v>1013937103</v>
      </c>
      <c r="D9" s="64">
        <v>1024588545</v>
      </c>
      <c r="E9" s="65">
        <f>($D9-$C9)</f>
        <v>10651442</v>
      </c>
      <c r="F9" s="63">
        <v>1096339091</v>
      </c>
      <c r="G9" s="64">
        <v>1026102455</v>
      </c>
      <c r="H9" s="65">
        <f>($G9-$F9)</f>
        <v>-70236636</v>
      </c>
      <c r="I9" s="65">
        <v>1027531455</v>
      </c>
      <c r="J9" s="30">
        <f>IF($C9=0,0,($E9/$C9)*100)</f>
        <v>1.0505032283052769</v>
      </c>
      <c r="K9" s="31">
        <f>IF($F9=0,0,($H9/$F9)*100)</f>
        <v>-6.406470094570403</v>
      </c>
      <c r="L9" s="84">
        <v>11722778</v>
      </c>
      <c r="M9" s="85">
        <v>-54887126</v>
      </c>
      <c r="N9" s="32">
        <f>IF($L9=0,0,($E9/$L9)*100)</f>
        <v>90.86107405599594</v>
      </c>
      <c r="O9" s="31">
        <f>IF($M9=0,0,($H9/$M9)*100)</f>
        <v>127.96559251435392</v>
      </c>
      <c r="P9" s="6"/>
      <c r="Q9" s="33"/>
    </row>
    <row r="10" spans="1:17" ht="13.5">
      <c r="A10" s="3"/>
      <c r="B10" s="29" t="s">
        <v>17</v>
      </c>
      <c r="C10" s="63">
        <v>403922043</v>
      </c>
      <c r="D10" s="64">
        <v>397936837</v>
      </c>
      <c r="E10" s="65">
        <f aca="true" t="shared" si="0" ref="E10:E33">($D10-$C10)</f>
        <v>-5985206</v>
      </c>
      <c r="F10" s="63">
        <v>426962971</v>
      </c>
      <c r="G10" s="64">
        <v>456199863</v>
      </c>
      <c r="H10" s="65">
        <f aca="true" t="shared" si="1" ref="H10:H33">($G10-$F10)</f>
        <v>29236892</v>
      </c>
      <c r="I10" s="65">
        <v>576354295</v>
      </c>
      <c r="J10" s="30">
        <f aca="true" t="shared" si="2" ref="J10:J33">IF($C10=0,0,($E10/$C10)*100)</f>
        <v>-1.4817725607512833</v>
      </c>
      <c r="K10" s="31">
        <f aca="true" t="shared" si="3" ref="K10:K33">IF($F10=0,0,($H10/$F10)*100)</f>
        <v>6.8476411271740005</v>
      </c>
      <c r="L10" s="84">
        <v>11722778</v>
      </c>
      <c r="M10" s="85">
        <v>-54887126</v>
      </c>
      <c r="N10" s="32">
        <f aca="true" t="shared" si="4" ref="N10:N33">IF($L10=0,0,($E10/$L10)*100)</f>
        <v>-51.05620869046569</v>
      </c>
      <c r="O10" s="31">
        <f aca="true" t="shared" si="5" ref="O10:O33">IF($M10=0,0,($H10/$M10)*100)</f>
        <v>-53.26730352031913</v>
      </c>
      <c r="P10" s="6"/>
      <c r="Q10" s="33"/>
    </row>
    <row r="11" spans="1:17" ht="13.5">
      <c r="A11" s="7"/>
      <c r="B11" s="34" t="s">
        <v>18</v>
      </c>
      <c r="C11" s="66">
        <v>1766924481</v>
      </c>
      <c r="D11" s="67">
        <v>1778647259</v>
      </c>
      <c r="E11" s="68">
        <f t="shared" si="0"/>
        <v>11722778</v>
      </c>
      <c r="F11" s="66">
        <v>1893311321</v>
      </c>
      <c r="G11" s="67">
        <v>1838424195</v>
      </c>
      <c r="H11" s="68">
        <f t="shared" si="1"/>
        <v>-54887126</v>
      </c>
      <c r="I11" s="68">
        <v>1960007627</v>
      </c>
      <c r="J11" s="35">
        <f t="shared" si="2"/>
        <v>0.6634566517164012</v>
      </c>
      <c r="K11" s="36">
        <f t="shared" si="3"/>
        <v>-2.899001627001838</v>
      </c>
      <c r="L11" s="86">
        <v>11722778</v>
      </c>
      <c r="M11" s="87">
        <v>-54887126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609319540</v>
      </c>
      <c r="D13" s="64">
        <v>603267727</v>
      </c>
      <c r="E13" s="65">
        <f t="shared" si="0"/>
        <v>-6051813</v>
      </c>
      <c r="F13" s="63">
        <v>655018700</v>
      </c>
      <c r="G13" s="64">
        <v>628564403</v>
      </c>
      <c r="H13" s="65">
        <f t="shared" si="1"/>
        <v>-26454297</v>
      </c>
      <c r="I13" s="65">
        <v>665252462</v>
      </c>
      <c r="J13" s="30">
        <f t="shared" si="2"/>
        <v>-0.9932084239412378</v>
      </c>
      <c r="K13" s="31">
        <f t="shared" si="3"/>
        <v>-4.03870866587473</v>
      </c>
      <c r="L13" s="84">
        <v>-10823967</v>
      </c>
      <c r="M13" s="85">
        <v>30951</v>
      </c>
      <c r="N13" s="32">
        <f t="shared" si="4"/>
        <v>55.91122921937956</v>
      </c>
      <c r="O13" s="31">
        <f t="shared" si="5"/>
        <v>-85471.5421149559</v>
      </c>
      <c r="P13" s="6"/>
      <c r="Q13" s="33"/>
    </row>
    <row r="14" spans="1:17" ht="13.5">
      <c r="A14" s="3"/>
      <c r="B14" s="29" t="s">
        <v>21</v>
      </c>
      <c r="C14" s="63">
        <v>92441580</v>
      </c>
      <c r="D14" s="64">
        <v>72066800</v>
      </c>
      <c r="E14" s="65">
        <f t="shared" si="0"/>
        <v>-20374780</v>
      </c>
      <c r="F14" s="63">
        <v>94290410</v>
      </c>
      <c r="G14" s="64">
        <v>76391200</v>
      </c>
      <c r="H14" s="65">
        <f t="shared" si="1"/>
        <v>-17899210</v>
      </c>
      <c r="I14" s="65">
        <v>80975200</v>
      </c>
      <c r="J14" s="30">
        <f t="shared" si="2"/>
        <v>-22.040709386403822</v>
      </c>
      <c r="K14" s="31">
        <f t="shared" si="3"/>
        <v>-18.983065191889608</v>
      </c>
      <c r="L14" s="84">
        <v>-10823967</v>
      </c>
      <c r="M14" s="85">
        <v>30951</v>
      </c>
      <c r="N14" s="32">
        <f t="shared" si="4"/>
        <v>188.2376396749916</v>
      </c>
      <c r="O14" s="31">
        <f t="shared" si="5"/>
        <v>-57830.79706633065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-10823967</v>
      </c>
      <c r="M15" s="85">
        <v>30951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412341260</v>
      </c>
      <c r="D16" s="64">
        <v>406458271</v>
      </c>
      <c r="E16" s="65">
        <f t="shared" si="0"/>
        <v>-5882989</v>
      </c>
      <c r="F16" s="63">
        <v>443632537</v>
      </c>
      <c r="G16" s="64">
        <v>441586178</v>
      </c>
      <c r="H16" s="65">
        <f t="shared" si="1"/>
        <v>-2046359</v>
      </c>
      <c r="I16" s="65">
        <v>479627447</v>
      </c>
      <c r="J16" s="30">
        <f t="shared" si="2"/>
        <v>-1.4267281911104408</v>
      </c>
      <c r="K16" s="31">
        <f t="shared" si="3"/>
        <v>-0.461273425488176</v>
      </c>
      <c r="L16" s="84">
        <v>-10823967</v>
      </c>
      <c r="M16" s="85">
        <v>30951</v>
      </c>
      <c r="N16" s="32">
        <f t="shared" si="4"/>
        <v>54.35150532147779</v>
      </c>
      <c r="O16" s="31">
        <f t="shared" si="5"/>
        <v>-6611.608671771509</v>
      </c>
      <c r="P16" s="6"/>
      <c r="Q16" s="33"/>
    </row>
    <row r="17" spans="1:17" ht="13.5">
      <c r="A17" s="3"/>
      <c r="B17" s="29" t="s">
        <v>23</v>
      </c>
      <c r="C17" s="63">
        <v>704968310</v>
      </c>
      <c r="D17" s="64">
        <v>726453925</v>
      </c>
      <c r="E17" s="65">
        <f t="shared" si="0"/>
        <v>21485615</v>
      </c>
      <c r="F17" s="63">
        <v>732289046</v>
      </c>
      <c r="G17" s="64">
        <v>778719863</v>
      </c>
      <c r="H17" s="65">
        <f t="shared" si="1"/>
        <v>46430817</v>
      </c>
      <c r="I17" s="65">
        <v>822496763</v>
      </c>
      <c r="J17" s="42">
        <f t="shared" si="2"/>
        <v>3.0477419616209414</v>
      </c>
      <c r="K17" s="31">
        <f t="shared" si="3"/>
        <v>6.340504101982702</v>
      </c>
      <c r="L17" s="88">
        <v>-10823967</v>
      </c>
      <c r="M17" s="85">
        <v>30951</v>
      </c>
      <c r="N17" s="32">
        <f t="shared" si="4"/>
        <v>-198.50037421584895</v>
      </c>
      <c r="O17" s="31">
        <f t="shared" si="5"/>
        <v>150013.94785305805</v>
      </c>
      <c r="P17" s="6"/>
      <c r="Q17" s="33"/>
    </row>
    <row r="18" spans="1:17" ht="13.5">
      <c r="A18" s="3"/>
      <c r="B18" s="34" t="s">
        <v>24</v>
      </c>
      <c r="C18" s="66">
        <v>1819070690</v>
      </c>
      <c r="D18" s="67">
        <v>1808246723</v>
      </c>
      <c r="E18" s="68">
        <f t="shared" si="0"/>
        <v>-10823967</v>
      </c>
      <c r="F18" s="66">
        <v>1925230693</v>
      </c>
      <c r="G18" s="67">
        <v>1925261644</v>
      </c>
      <c r="H18" s="68">
        <f t="shared" si="1"/>
        <v>30951</v>
      </c>
      <c r="I18" s="68">
        <v>2048351872</v>
      </c>
      <c r="J18" s="43">
        <f t="shared" si="2"/>
        <v>-0.5950272883567818</v>
      </c>
      <c r="K18" s="36">
        <f t="shared" si="3"/>
        <v>0.0016076514940539647</v>
      </c>
      <c r="L18" s="89">
        <v>-10823967</v>
      </c>
      <c r="M18" s="87">
        <v>30951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-52146209</v>
      </c>
      <c r="D19" s="73">
        <v>-29599464</v>
      </c>
      <c r="E19" s="74">
        <f t="shared" si="0"/>
        <v>22546745</v>
      </c>
      <c r="F19" s="75">
        <v>-31919372</v>
      </c>
      <c r="G19" s="76">
        <v>-86837449</v>
      </c>
      <c r="H19" s="77">
        <f t="shared" si="1"/>
        <v>-54918077</v>
      </c>
      <c r="I19" s="77">
        <v>-88344245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100000000</v>
      </c>
      <c r="D22" s="64">
        <v>140000000</v>
      </c>
      <c r="E22" s="65">
        <f t="shared" si="0"/>
        <v>40000000</v>
      </c>
      <c r="F22" s="63">
        <v>80000000</v>
      </c>
      <c r="G22" s="64">
        <v>100000000</v>
      </c>
      <c r="H22" s="65">
        <f t="shared" si="1"/>
        <v>20000000</v>
      </c>
      <c r="I22" s="65">
        <v>90000000</v>
      </c>
      <c r="J22" s="30">
        <f t="shared" si="2"/>
        <v>40</v>
      </c>
      <c r="K22" s="31">
        <f t="shared" si="3"/>
        <v>25</v>
      </c>
      <c r="L22" s="84">
        <v>90615028</v>
      </c>
      <c r="M22" s="85">
        <v>62307259</v>
      </c>
      <c r="N22" s="32">
        <f t="shared" si="4"/>
        <v>44.14278832425014</v>
      </c>
      <c r="O22" s="31">
        <f t="shared" si="5"/>
        <v>32.09898865876928</v>
      </c>
      <c r="P22" s="6"/>
      <c r="Q22" s="33"/>
    </row>
    <row r="23" spans="1:17" ht="13.5">
      <c r="A23" s="7"/>
      <c r="B23" s="29" t="s">
        <v>28</v>
      </c>
      <c r="C23" s="63">
        <v>308682000</v>
      </c>
      <c r="D23" s="64">
        <v>329689000</v>
      </c>
      <c r="E23" s="65">
        <f t="shared" si="0"/>
        <v>21007000</v>
      </c>
      <c r="F23" s="63">
        <v>203829000</v>
      </c>
      <c r="G23" s="64">
        <v>240665231</v>
      </c>
      <c r="H23" s="65">
        <f t="shared" si="1"/>
        <v>36836231</v>
      </c>
      <c r="I23" s="65">
        <v>257138700</v>
      </c>
      <c r="J23" s="30">
        <f t="shared" si="2"/>
        <v>6.805385477611263</v>
      </c>
      <c r="K23" s="31">
        <f t="shared" si="3"/>
        <v>18.072124673132873</v>
      </c>
      <c r="L23" s="84">
        <v>90615028</v>
      </c>
      <c r="M23" s="85">
        <v>62307259</v>
      </c>
      <c r="N23" s="32">
        <f t="shared" si="4"/>
        <v>23.18268885818807</v>
      </c>
      <c r="O23" s="31">
        <f t="shared" si="5"/>
        <v>59.12028805504026</v>
      </c>
      <c r="P23" s="6"/>
      <c r="Q23" s="33"/>
    </row>
    <row r="24" spans="1:17" ht="13.5">
      <c r="A24" s="7"/>
      <c r="B24" s="29" t="s">
        <v>29</v>
      </c>
      <c r="C24" s="63">
        <v>58979500</v>
      </c>
      <c r="D24" s="64">
        <v>88587528</v>
      </c>
      <c r="E24" s="65">
        <f t="shared" si="0"/>
        <v>29608028</v>
      </c>
      <c r="F24" s="63">
        <v>68476500</v>
      </c>
      <c r="G24" s="64">
        <v>73947528</v>
      </c>
      <c r="H24" s="65">
        <f t="shared" si="1"/>
        <v>5471028</v>
      </c>
      <c r="I24" s="65">
        <v>79199000</v>
      </c>
      <c r="J24" s="30">
        <f t="shared" si="2"/>
        <v>50.200540865894084</v>
      </c>
      <c r="K24" s="31">
        <f t="shared" si="3"/>
        <v>7.989643162252744</v>
      </c>
      <c r="L24" s="84">
        <v>90615028</v>
      </c>
      <c r="M24" s="85">
        <v>62307259</v>
      </c>
      <c r="N24" s="32">
        <f t="shared" si="4"/>
        <v>32.67452281756179</v>
      </c>
      <c r="O24" s="31">
        <f t="shared" si="5"/>
        <v>8.780723286190458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90615028</v>
      </c>
      <c r="M25" s="85">
        <v>62307259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467661500</v>
      </c>
      <c r="D26" s="67">
        <v>558276528</v>
      </c>
      <c r="E26" s="68">
        <f t="shared" si="0"/>
        <v>90615028</v>
      </c>
      <c r="F26" s="66">
        <v>352305500</v>
      </c>
      <c r="G26" s="67">
        <v>414612759</v>
      </c>
      <c r="H26" s="68">
        <f t="shared" si="1"/>
        <v>62307259</v>
      </c>
      <c r="I26" s="68">
        <v>426337700</v>
      </c>
      <c r="J26" s="43">
        <f t="shared" si="2"/>
        <v>19.376200093443654</v>
      </c>
      <c r="K26" s="36">
        <f t="shared" si="3"/>
        <v>17.685576580552958</v>
      </c>
      <c r="L26" s="89">
        <v>90615028</v>
      </c>
      <c r="M26" s="87">
        <v>62307259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134820500</v>
      </c>
      <c r="D28" s="64">
        <v>86201528</v>
      </c>
      <c r="E28" s="65">
        <f t="shared" si="0"/>
        <v>-48618972</v>
      </c>
      <c r="F28" s="63">
        <v>159700000</v>
      </c>
      <c r="G28" s="64">
        <v>122616528</v>
      </c>
      <c r="H28" s="65">
        <f t="shared" si="1"/>
        <v>-37083472</v>
      </c>
      <c r="I28" s="65">
        <v>138530900</v>
      </c>
      <c r="J28" s="30">
        <f t="shared" si="2"/>
        <v>-36.06200244028171</v>
      </c>
      <c r="K28" s="31">
        <f t="shared" si="3"/>
        <v>-23.220708829054477</v>
      </c>
      <c r="L28" s="84">
        <v>90615028</v>
      </c>
      <c r="M28" s="85">
        <v>62307259</v>
      </c>
      <c r="N28" s="32">
        <f t="shared" si="4"/>
        <v>-53.65442473846612</v>
      </c>
      <c r="O28" s="31">
        <f t="shared" si="5"/>
        <v>-59.5170973577894</v>
      </c>
      <c r="P28" s="6"/>
      <c r="Q28" s="33"/>
    </row>
    <row r="29" spans="1:17" ht="13.5">
      <c r="A29" s="7"/>
      <c r="B29" s="29" t="s">
        <v>33</v>
      </c>
      <c r="C29" s="63">
        <v>133230000</v>
      </c>
      <c r="D29" s="64">
        <v>33290000</v>
      </c>
      <c r="E29" s="65">
        <f t="shared" si="0"/>
        <v>-99940000</v>
      </c>
      <c r="F29" s="63">
        <v>55250000</v>
      </c>
      <c r="G29" s="64">
        <v>29500000</v>
      </c>
      <c r="H29" s="65">
        <f t="shared" si="1"/>
        <v>-25750000</v>
      </c>
      <c r="I29" s="65">
        <v>37450000</v>
      </c>
      <c r="J29" s="30">
        <f t="shared" si="2"/>
        <v>-75.0131351797643</v>
      </c>
      <c r="K29" s="31">
        <f t="shared" si="3"/>
        <v>-46.60633484162896</v>
      </c>
      <c r="L29" s="84">
        <v>90615028</v>
      </c>
      <c r="M29" s="85">
        <v>62307259</v>
      </c>
      <c r="N29" s="32">
        <f t="shared" si="4"/>
        <v>-110.29075662813898</v>
      </c>
      <c r="O29" s="31">
        <f t="shared" si="5"/>
        <v>-41.327447898165445</v>
      </c>
      <c r="P29" s="6"/>
      <c r="Q29" s="33"/>
    </row>
    <row r="30" spans="1:17" ht="13.5">
      <c r="A30" s="7"/>
      <c r="B30" s="29" t="s">
        <v>34</v>
      </c>
      <c r="C30" s="63">
        <v>57000</v>
      </c>
      <c r="D30" s="64">
        <v>9260000</v>
      </c>
      <c r="E30" s="65">
        <f t="shared" si="0"/>
        <v>9203000</v>
      </c>
      <c r="F30" s="63">
        <v>0</v>
      </c>
      <c r="G30" s="64">
        <v>280000</v>
      </c>
      <c r="H30" s="65">
        <f t="shared" si="1"/>
        <v>280000</v>
      </c>
      <c r="I30" s="65">
        <v>11790000</v>
      </c>
      <c r="J30" s="30">
        <f t="shared" si="2"/>
        <v>16145.614035087721</v>
      </c>
      <c r="K30" s="31">
        <f t="shared" si="3"/>
        <v>0</v>
      </c>
      <c r="L30" s="84">
        <v>90615028</v>
      </c>
      <c r="M30" s="85">
        <v>62307259</v>
      </c>
      <c r="N30" s="32">
        <f t="shared" si="4"/>
        <v>10.156152023701852</v>
      </c>
      <c r="O30" s="31">
        <f t="shared" si="5"/>
        <v>0.44938584122276987</v>
      </c>
      <c r="P30" s="6"/>
      <c r="Q30" s="33"/>
    </row>
    <row r="31" spans="1:17" ht="13.5">
      <c r="A31" s="7"/>
      <c r="B31" s="29" t="s">
        <v>35</v>
      </c>
      <c r="C31" s="63">
        <v>49750000</v>
      </c>
      <c r="D31" s="64">
        <v>81650000</v>
      </c>
      <c r="E31" s="65">
        <f t="shared" si="0"/>
        <v>31900000</v>
      </c>
      <c r="F31" s="63">
        <v>47970000</v>
      </c>
      <c r="G31" s="64">
        <v>35000000</v>
      </c>
      <c r="H31" s="65">
        <f t="shared" si="1"/>
        <v>-12970000</v>
      </c>
      <c r="I31" s="65">
        <v>34600000</v>
      </c>
      <c r="J31" s="30">
        <f t="shared" si="2"/>
        <v>64.12060301507537</v>
      </c>
      <c r="K31" s="31">
        <f t="shared" si="3"/>
        <v>-27.037731915780693</v>
      </c>
      <c r="L31" s="84">
        <v>90615028</v>
      </c>
      <c r="M31" s="85">
        <v>62307259</v>
      </c>
      <c r="N31" s="32">
        <f t="shared" si="4"/>
        <v>35.203873688589496</v>
      </c>
      <c r="O31" s="31">
        <f t="shared" si="5"/>
        <v>-20.816194145211877</v>
      </c>
      <c r="P31" s="6"/>
      <c r="Q31" s="33"/>
    </row>
    <row r="32" spans="1:17" ht="13.5">
      <c r="A32" s="7"/>
      <c r="B32" s="29" t="s">
        <v>36</v>
      </c>
      <c r="C32" s="63">
        <v>149804000</v>
      </c>
      <c r="D32" s="64">
        <v>347875000</v>
      </c>
      <c r="E32" s="65">
        <f t="shared" si="0"/>
        <v>198071000</v>
      </c>
      <c r="F32" s="63">
        <v>89385500</v>
      </c>
      <c r="G32" s="64">
        <v>227216231</v>
      </c>
      <c r="H32" s="65">
        <f t="shared" si="1"/>
        <v>137830731</v>
      </c>
      <c r="I32" s="65">
        <v>203966800</v>
      </c>
      <c r="J32" s="30">
        <f t="shared" si="2"/>
        <v>132.22010093188433</v>
      </c>
      <c r="K32" s="31">
        <f t="shared" si="3"/>
        <v>154.19808693803805</v>
      </c>
      <c r="L32" s="84">
        <v>90615028</v>
      </c>
      <c r="M32" s="85">
        <v>62307259</v>
      </c>
      <c r="N32" s="32">
        <f t="shared" si="4"/>
        <v>218.58515565431378</v>
      </c>
      <c r="O32" s="31">
        <f t="shared" si="5"/>
        <v>221.21135355994394</v>
      </c>
      <c r="P32" s="6"/>
      <c r="Q32" s="33"/>
    </row>
    <row r="33" spans="1:17" ht="14.25" thickBot="1">
      <c r="A33" s="7"/>
      <c r="B33" s="57" t="s">
        <v>37</v>
      </c>
      <c r="C33" s="81">
        <v>467661500</v>
      </c>
      <c r="D33" s="82">
        <v>558276528</v>
      </c>
      <c r="E33" s="83">
        <f t="shared" si="0"/>
        <v>90615028</v>
      </c>
      <c r="F33" s="81">
        <v>352305500</v>
      </c>
      <c r="G33" s="82">
        <v>414612759</v>
      </c>
      <c r="H33" s="83">
        <f t="shared" si="1"/>
        <v>62307259</v>
      </c>
      <c r="I33" s="83">
        <v>426337700</v>
      </c>
      <c r="J33" s="58">
        <f t="shared" si="2"/>
        <v>19.376200093443654</v>
      </c>
      <c r="K33" s="59">
        <f t="shared" si="3"/>
        <v>17.685576580552958</v>
      </c>
      <c r="L33" s="96">
        <v>90615028</v>
      </c>
      <c r="M33" s="97">
        <v>62307259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309931372</v>
      </c>
      <c r="D8" s="64">
        <v>311695687</v>
      </c>
      <c r="E8" s="65">
        <f>($D8-$C8)</f>
        <v>1764315</v>
      </c>
      <c r="F8" s="63">
        <v>326977597</v>
      </c>
      <c r="G8" s="64">
        <v>328527253</v>
      </c>
      <c r="H8" s="65">
        <f>($G8-$F8)</f>
        <v>1549656</v>
      </c>
      <c r="I8" s="65">
        <v>346267723</v>
      </c>
      <c r="J8" s="30">
        <f>IF($C8=0,0,($E8/$C8)*100)</f>
        <v>0.56925989409036</v>
      </c>
      <c r="K8" s="31">
        <f>IF($F8=0,0,($H8/$F8)*100)</f>
        <v>0.4739333869408796</v>
      </c>
      <c r="L8" s="84">
        <v>72326547</v>
      </c>
      <c r="M8" s="85">
        <v>66832139</v>
      </c>
      <c r="N8" s="32">
        <f>IF($L8=0,0,($E8/$L8)*100)</f>
        <v>2.439374024035739</v>
      </c>
      <c r="O8" s="31">
        <f>IF($M8=0,0,($H8/$M8)*100)</f>
        <v>2.3187287182294134</v>
      </c>
      <c r="P8" s="6"/>
      <c r="Q8" s="33"/>
    </row>
    <row r="9" spans="1:17" ht="13.5">
      <c r="A9" s="3"/>
      <c r="B9" s="29" t="s">
        <v>16</v>
      </c>
      <c r="C9" s="63">
        <v>1347759818</v>
      </c>
      <c r="D9" s="64">
        <v>1364070546</v>
      </c>
      <c r="E9" s="65">
        <f>($D9-$C9)</f>
        <v>16310728</v>
      </c>
      <c r="F9" s="63">
        <v>1421886607</v>
      </c>
      <c r="G9" s="64">
        <v>1437730355</v>
      </c>
      <c r="H9" s="65">
        <f>($G9-$F9)</f>
        <v>15843748</v>
      </c>
      <c r="I9" s="65">
        <v>1515367795</v>
      </c>
      <c r="J9" s="30">
        <f>IF($C9=0,0,($E9/$C9)*100)</f>
        <v>1.210210289857447</v>
      </c>
      <c r="K9" s="31">
        <f>IF($F9=0,0,($H9/$F9)*100)</f>
        <v>1.114276477603815</v>
      </c>
      <c r="L9" s="84">
        <v>72326547</v>
      </c>
      <c r="M9" s="85">
        <v>66832139</v>
      </c>
      <c r="N9" s="32">
        <f>IF($L9=0,0,($E9/$L9)*100)</f>
        <v>22.551509337228556</v>
      </c>
      <c r="O9" s="31">
        <f>IF($M9=0,0,($H9/$M9)*100)</f>
        <v>23.706779757565442</v>
      </c>
      <c r="P9" s="6"/>
      <c r="Q9" s="33"/>
    </row>
    <row r="10" spans="1:17" ht="13.5">
      <c r="A10" s="3"/>
      <c r="B10" s="29" t="s">
        <v>17</v>
      </c>
      <c r="C10" s="63">
        <v>942785648</v>
      </c>
      <c r="D10" s="64">
        <v>997037152</v>
      </c>
      <c r="E10" s="65">
        <f aca="true" t="shared" si="0" ref="E10:E33">($D10-$C10)</f>
        <v>54251504</v>
      </c>
      <c r="F10" s="63">
        <v>1009727439</v>
      </c>
      <c r="G10" s="64">
        <v>1059166174</v>
      </c>
      <c r="H10" s="65">
        <f aca="true" t="shared" si="1" ref="H10:H33">($G10-$F10)</f>
        <v>49438735</v>
      </c>
      <c r="I10" s="65">
        <v>1131618686</v>
      </c>
      <c r="J10" s="30">
        <f aca="true" t="shared" si="2" ref="J10:J33">IF($C10=0,0,($E10/$C10)*100)</f>
        <v>5.754383736651876</v>
      </c>
      <c r="K10" s="31">
        <f aca="true" t="shared" si="3" ref="K10:K33">IF($F10=0,0,($H10/$F10)*100)</f>
        <v>4.896245569889876</v>
      </c>
      <c r="L10" s="84">
        <v>72326547</v>
      </c>
      <c r="M10" s="85">
        <v>66832139</v>
      </c>
      <c r="N10" s="32">
        <f aca="true" t="shared" si="4" ref="N10:N33">IF($L10=0,0,($E10/$L10)*100)</f>
        <v>75.0091166387357</v>
      </c>
      <c r="O10" s="31">
        <f aca="true" t="shared" si="5" ref="O10:O33">IF($M10=0,0,($H10/$M10)*100)</f>
        <v>73.97449152420515</v>
      </c>
      <c r="P10" s="6"/>
      <c r="Q10" s="33"/>
    </row>
    <row r="11" spans="1:17" ht="13.5">
      <c r="A11" s="7"/>
      <c r="B11" s="34" t="s">
        <v>18</v>
      </c>
      <c r="C11" s="66">
        <v>2600476838</v>
      </c>
      <c r="D11" s="67">
        <v>2672803385</v>
      </c>
      <c r="E11" s="68">
        <f t="shared" si="0"/>
        <v>72326547</v>
      </c>
      <c r="F11" s="66">
        <v>2758591643</v>
      </c>
      <c r="G11" s="67">
        <v>2825423782</v>
      </c>
      <c r="H11" s="68">
        <f t="shared" si="1"/>
        <v>66832139</v>
      </c>
      <c r="I11" s="68">
        <v>2993254204</v>
      </c>
      <c r="J11" s="35">
        <f t="shared" si="2"/>
        <v>2.7812801845843627</v>
      </c>
      <c r="K11" s="36">
        <f t="shared" si="3"/>
        <v>2.4226905482581427</v>
      </c>
      <c r="L11" s="86">
        <v>72326547</v>
      </c>
      <c r="M11" s="87">
        <v>66832139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791253027</v>
      </c>
      <c r="D13" s="64">
        <v>785036022</v>
      </c>
      <c r="E13" s="65">
        <f t="shared" si="0"/>
        <v>-6217005</v>
      </c>
      <c r="F13" s="63">
        <v>854553270</v>
      </c>
      <c r="G13" s="64">
        <v>827427964</v>
      </c>
      <c r="H13" s="65">
        <f t="shared" si="1"/>
        <v>-27125306</v>
      </c>
      <c r="I13" s="65">
        <v>872109081</v>
      </c>
      <c r="J13" s="30">
        <f t="shared" si="2"/>
        <v>-0.7857164254488217</v>
      </c>
      <c r="K13" s="31">
        <f t="shared" si="3"/>
        <v>-3.1742089056659974</v>
      </c>
      <c r="L13" s="84">
        <v>700292039</v>
      </c>
      <c r="M13" s="85">
        <v>135080972</v>
      </c>
      <c r="N13" s="32">
        <f t="shared" si="4"/>
        <v>-0.8877731937203988</v>
      </c>
      <c r="O13" s="31">
        <f t="shared" si="5"/>
        <v>-20.08077495918522</v>
      </c>
      <c r="P13" s="6"/>
      <c r="Q13" s="33"/>
    </row>
    <row r="14" spans="1:17" ht="13.5">
      <c r="A14" s="3"/>
      <c r="B14" s="29" t="s">
        <v>21</v>
      </c>
      <c r="C14" s="63">
        <v>142020000</v>
      </c>
      <c r="D14" s="64">
        <v>551895295</v>
      </c>
      <c r="E14" s="65">
        <f t="shared" si="0"/>
        <v>409875295</v>
      </c>
      <c r="F14" s="63">
        <v>142020000</v>
      </c>
      <c r="G14" s="64">
        <v>150000000</v>
      </c>
      <c r="H14" s="65">
        <f t="shared" si="1"/>
        <v>7980000</v>
      </c>
      <c r="I14" s="65">
        <v>150000000</v>
      </c>
      <c r="J14" s="30">
        <f t="shared" si="2"/>
        <v>288.6039255034502</v>
      </c>
      <c r="K14" s="31">
        <f t="shared" si="3"/>
        <v>5.6189269117025775</v>
      </c>
      <c r="L14" s="84">
        <v>700292039</v>
      </c>
      <c r="M14" s="85">
        <v>135080972</v>
      </c>
      <c r="N14" s="32">
        <f t="shared" si="4"/>
        <v>58.52919527477307</v>
      </c>
      <c r="O14" s="31">
        <f t="shared" si="5"/>
        <v>5.907567795707007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700292039</v>
      </c>
      <c r="M15" s="85">
        <v>135080972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970949787</v>
      </c>
      <c r="D16" s="64">
        <v>1028643354</v>
      </c>
      <c r="E16" s="65">
        <f t="shared" si="0"/>
        <v>57693567</v>
      </c>
      <c r="F16" s="63">
        <v>1024352025</v>
      </c>
      <c r="G16" s="64">
        <v>1084190095</v>
      </c>
      <c r="H16" s="65">
        <f t="shared" si="1"/>
        <v>59838070</v>
      </c>
      <c r="I16" s="65">
        <v>1142736361</v>
      </c>
      <c r="J16" s="30">
        <f t="shared" si="2"/>
        <v>5.9419722597869</v>
      </c>
      <c r="K16" s="31">
        <f t="shared" si="3"/>
        <v>5.841553346858469</v>
      </c>
      <c r="L16" s="84">
        <v>700292039</v>
      </c>
      <c r="M16" s="85">
        <v>135080972</v>
      </c>
      <c r="N16" s="32">
        <f t="shared" si="4"/>
        <v>8.23850105198754</v>
      </c>
      <c r="O16" s="31">
        <f t="shared" si="5"/>
        <v>44.29792672797765</v>
      </c>
      <c r="P16" s="6"/>
      <c r="Q16" s="33"/>
    </row>
    <row r="17" spans="1:17" ht="13.5">
      <c r="A17" s="3"/>
      <c r="B17" s="29" t="s">
        <v>23</v>
      </c>
      <c r="C17" s="63">
        <v>641701660</v>
      </c>
      <c r="D17" s="64">
        <v>880641842</v>
      </c>
      <c r="E17" s="65">
        <f t="shared" si="0"/>
        <v>238940182</v>
      </c>
      <c r="F17" s="63">
        <v>655796251</v>
      </c>
      <c r="G17" s="64">
        <v>750184459</v>
      </c>
      <c r="H17" s="65">
        <f t="shared" si="1"/>
        <v>94388208</v>
      </c>
      <c r="I17" s="65">
        <v>810694417</v>
      </c>
      <c r="J17" s="42">
        <f t="shared" si="2"/>
        <v>37.235400326064294</v>
      </c>
      <c r="K17" s="31">
        <f t="shared" si="3"/>
        <v>14.392916680458425</v>
      </c>
      <c r="L17" s="88">
        <v>700292039</v>
      </c>
      <c r="M17" s="85">
        <v>135080972</v>
      </c>
      <c r="N17" s="32">
        <f t="shared" si="4"/>
        <v>34.120076866959785</v>
      </c>
      <c r="O17" s="31">
        <f t="shared" si="5"/>
        <v>69.87528043550057</v>
      </c>
      <c r="P17" s="6"/>
      <c r="Q17" s="33"/>
    </row>
    <row r="18" spans="1:17" ht="13.5">
      <c r="A18" s="3"/>
      <c r="B18" s="34" t="s">
        <v>24</v>
      </c>
      <c r="C18" s="66">
        <v>2545924474</v>
      </c>
      <c r="D18" s="67">
        <v>3246216513</v>
      </c>
      <c r="E18" s="68">
        <f t="shared" si="0"/>
        <v>700292039</v>
      </c>
      <c r="F18" s="66">
        <v>2676721546</v>
      </c>
      <c r="G18" s="67">
        <v>2811802518</v>
      </c>
      <c r="H18" s="68">
        <f t="shared" si="1"/>
        <v>135080972</v>
      </c>
      <c r="I18" s="68">
        <v>2975539859</v>
      </c>
      <c r="J18" s="43">
        <f t="shared" si="2"/>
        <v>27.506394873518943</v>
      </c>
      <c r="K18" s="36">
        <f t="shared" si="3"/>
        <v>5.0465081884165475</v>
      </c>
      <c r="L18" s="89">
        <v>700292039</v>
      </c>
      <c r="M18" s="87">
        <v>135080972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54552364</v>
      </c>
      <c r="D19" s="73">
        <v>-573413128</v>
      </c>
      <c r="E19" s="74">
        <f t="shared" si="0"/>
        <v>-627965492</v>
      </c>
      <c r="F19" s="75">
        <v>81870097</v>
      </c>
      <c r="G19" s="76">
        <v>13621264</v>
      </c>
      <c r="H19" s="77">
        <f t="shared" si="1"/>
        <v>-68248833</v>
      </c>
      <c r="I19" s="77">
        <v>17714345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93865002</v>
      </c>
      <c r="M22" s="85">
        <v>37500000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0</v>
      </c>
      <c r="D23" s="64">
        <v>109327985</v>
      </c>
      <c r="E23" s="65">
        <f t="shared" si="0"/>
        <v>109327985</v>
      </c>
      <c r="F23" s="63">
        <v>0</v>
      </c>
      <c r="G23" s="64">
        <v>62531696</v>
      </c>
      <c r="H23" s="65">
        <f t="shared" si="1"/>
        <v>62531696</v>
      </c>
      <c r="I23" s="65">
        <v>65908407</v>
      </c>
      <c r="J23" s="30">
        <f t="shared" si="2"/>
        <v>0</v>
      </c>
      <c r="K23" s="31">
        <f t="shared" si="3"/>
        <v>0</v>
      </c>
      <c r="L23" s="84">
        <v>93865002</v>
      </c>
      <c r="M23" s="85">
        <v>37500000</v>
      </c>
      <c r="N23" s="32">
        <f t="shared" si="4"/>
        <v>116.4736405161958</v>
      </c>
      <c r="O23" s="31">
        <f t="shared" si="5"/>
        <v>166.75118933333331</v>
      </c>
      <c r="P23" s="6"/>
      <c r="Q23" s="33"/>
    </row>
    <row r="24" spans="1:17" ht="13.5">
      <c r="A24" s="7"/>
      <c r="B24" s="29" t="s">
        <v>29</v>
      </c>
      <c r="C24" s="63">
        <v>126749999</v>
      </c>
      <c r="D24" s="64">
        <v>111287016</v>
      </c>
      <c r="E24" s="65">
        <f t="shared" si="0"/>
        <v>-15462983</v>
      </c>
      <c r="F24" s="63">
        <v>132355000</v>
      </c>
      <c r="G24" s="64">
        <v>107323304</v>
      </c>
      <c r="H24" s="65">
        <f t="shared" si="1"/>
        <v>-25031696</v>
      </c>
      <c r="I24" s="65">
        <v>105202594</v>
      </c>
      <c r="J24" s="30">
        <f t="shared" si="2"/>
        <v>-12.199592206702897</v>
      </c>
      <c r="K24" s="31">
        <f t="shared" si="3"/>
        <v>-18.912542782667824</v>
      </c>
      <c r="L24" s="84">
        <v>93865002</v>
      </c>
      <c r="M24" s="85">
        <v>37500000</v>
      </c>
      <c r="N24" s="32">
        <f t="shared" si="4"/>
        <v>-16.473640516195804</v>
      </c>
      <c r="O24" s="31">
        <f t="shared" si="5"/>
        <v>-66.75118933333334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93865002</v>
      </c>
      <c r="M25" s="85">
        <v>37500000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126749999</v>
      </c>
      <c r="D26" s="67">
        <v>220615001</v>
      </c>
      <c r="E26" s="68">
        <f t="shared" si="0"/>
        <v>93865002</v>
      </c>
      <c r="F26" s="66">
        <v>132355000</v>
      </c>
      <c r="G26" s="67">
        <v>169855000</v>
      </c>
      <c r="H26" s="68">
        <f t="shared" si="1"/>
        <v>37500000</v>
      </c>
      <c r="I26" s="68">
        <v>171111001</v>
      </c>
      <c r="J26" s="43">
        <f t="shared" si="2"/>
        <v>74.05522898662903</v>
      </c>
      <c r="K26" s="36">
        <f t="shared" si="3"/>
        <v>28.33289259944845</v>
      </c>
      <c r="L26" s="89">
        <v>93865002</v>
      </c>
      <c r="M26" s="87">
        <v>37500000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76844562</v>
      </c>
      <c r="D28" s="64">
        <v>1957586</v>
      </c>
      <c r="E28" s="65">
        <f t="shared" si="0"/>
        <v>-74886976</v>
      </c>
      <c r="F28" s="63">
        <v>81071013</v>
      </c>
      <c r="G28" s="64">
        <v>2063296</v>
      </c>
      <c r="H28" s="65">
        <f t="shared" si="1"/>
        <v>-79007717</v>
      </c>
      <c r="I28" s="65">
        <v>2174714</v>
      </c>
      <c r="J28" s="30">
        <f t="shared" si="2"/>
        <v>-97.45253802084265</v>
      </c>
      <c r="K28" s="31">
        <f t="shared" si="3"/>
        <v>-97.45495224045122</v>
      </c>
      <c r="L28" s="84">
        <v>93865002</v>
      </c>
      <c r="M28" s="85">
        <v>37500000</v>
      </c>
      <c r="N28" s="32">
        <f t="shared" si="4"/>
        <v>-79.78157396725992</v>
      </c>
      <c r="O28" s="31">
        <f t="shared" si="5"/>
        <v>-210.68724533333332</v>
      </c>
      <c r="P28" s="6"/>
      <c r="Q28" s="33"/>
    </row>
    <row r="29" spans="1:17" ht="13.5">
      <c r="A29" s="7"/>
      <c r="B29" s="29" t="s">
        <v>33</v>
      </c>
      <c r="C29" s="63">
        <v>7680000</v>
      </c>
      <c r="D29" s="64">
        <v>18457202</v>
      </c>
      <c r="E29" s="65">
        <f t="shared" si="0"/>
        <v>10777202</v>
      </c>
      <c r="F29" s="63">
        <v>6400000</v>
      </c>
      <c r="G29" s="64">
        <v>19453891</v>
      </c>
      <c r="H29" s="65">
        <f t="shared" si="1"/>
        <v>13053891</v>
      </c>
      <c r="I29" s="65">
        <v>20504401</v>
      </c>
      <c r="J29" s="30">
        <f t="shared" si="2"/>
        <v>140.32815104166667</v>
      </c>
      <c r="K29" s="31">
        <f t="shared" si="3"/>
        <v>203.967046875</v>
      </c>
      <c r="L29" s="84">
        <v>93865002</v>
      </c>
      <c r="M29" s="85">
        <v>37500000</v>
      </c>
      <c r="N29" s="32">
        <f t="shared" si="4"/>
        <v>11.48159779509726</v>
      </c>
      <c r="O29" s="31">
        <f t="shared" si="5"/>
        <v>34.810376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93865002</v>
      </c>
      <c r="M30" s="85">
        <v>37500000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789091</v>
      </c>
      <c r="D31" s="64">
        <v>15752263</v>
      </c>
      <c r="E31" s="65">
        <f t="shared" si="0"/>
        <v>14963172</v>
      </c>
      <c r="F31" s="63">
        <v>832491</v>
      </c>
      <c r="G31" s="64">
        <v>16602884</v>
      </c>
      <c r="H31" s="65">
        <f t="shared" si="1"/>
        <v>15770393</v>
      </c>
      <c r="I31" s="65">
        <v>17499441</v>
      </c>
      <c r="J31" s="30">
        <f t="shared" si="2"/>
        <v>1896.2542976665557</v>
      </c>
      <c r="K31" s="31">
        <f t="shared" si="3"/>
        <v>1894.3619810904863</v>
      </c>
      <c r="L31" s="84">
        <v>93865002</v>
      </c>
      <c r="M31" s="85">
        <v>37500000</v>
      </c>
      <c r="N31" s="32">
        <f t="shared" si="4"/>
        <v>15.94116196790791</v>
      </c>
      <c r="O31" s="31">
        <f t="shared" si="5"/>
        <v>42.05438133333333</v>
      </c>
      <c r="P31" s="6"/>
      <c r="Q31" s="33"/>
    </row>
    <row r="32" spans="1:17" ht="13.5">
      <c r="A32" s="7"/>
      <c r="B32" s="29" t="s">
        <v>36</v>
      </c>
      <c r="C32" s="63">
        <v>41436346</v>
      </c>
      <c r="D32" s="64">
        <v>184447950</v>
      </c>
      <c r="E32" s="65">
        <f t="shared" si="0"/>
        <v>143011604</v>
      </c>
      <c r="F32" s="63">
        <v>44051496</v>
      </c>
      <c r="G32" s="64">
        <v>131734929</v>
      </c>
      <c r="H32" s="65">
        <f t="shared" si="1"/>
        <v>87683433</v>
      </c>
      <c r="I32" s="65">
        <v>130932445</v>
      </c>
      <c r="J32" s="30">
        <f t="shared" si="2"/>
        <v>345.1356545772641</v>
      </c>
      <c r="K32" s="31">
        <f t="shared" si="3"/>
        <v>199.0475715058576</v>
      </c>
      <c r="L32" s="84">
        <v>93865002</v>
      </c>
      <c r="M32" s="85">
        <v>37500000</v>
      </c>
      <c r="N32" s="32">
        <f t="shared" si="4"/>
        <v>152.35881420425474</v>
      </c>
      <c r="O32" s="31">
        <f t="shared" si="5"/>
        <v>233.822488</v>
      </c>
      <c r="P32" s="6"/>
      <c r="Q32" s="33"/>
    </row>
    <row r="33" spans="1:17" ht="14.25" thickBot="1">
      <c r="A33" s="7"/>
      <c r="B33" s="57" t="s">
        <v>37</v>
      </c>
      <c r="C33" s="81">
        <v>126749999</v>
      </c>
      <c r="D33" s="82">
        <v>220615001</v>
      </c>
      <c r="E33" s="83">
        <f t="shared" si="0"/>
        <v>93865002</v>
      </c>
      <c r="F33" s="81">
        <v>132355000</v>
      </c>
      <c r="G33" s="82">
        <v>169855000</v>
      </c>
      <c r="H33" s="83">
        <f t="shared" si="1"/>
        <v>37500000</v>
      </c>
      <c r="I33" s="83">
        <v>171111001</v>
      </c>
      <c r="J33" s="58">
        <f t="shared" si="2"/>
        <v>74.05522898662903</v>
      </c>
      <c r="K33" s="59">
        <f t="shared" si="3"/>
        <v>28.33289259944845</v>
      </c>
      <c r="L33" s="96">
        <v>93865002</v>
      </c>
      <c r="M33" s="97">
        <v>37500000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270252830</v>
      </c>
      <c r="D8" s="64">
        <v>279613000</v>
      </c>
      <c r="E8" s="65">
        <f>($D8-$C8)</f>
        <v>9360170</v>
      </c>
      <c r="F8" s="63">
        <v>286468010</v>
      </c>
      <c r="G8" s="64">
        <v>300584000</v>
      </c>
      <c r="H8" s="65">
        <f>($G8-$F8)</f>
        <v>14115990</v>
      </c>
      <c r="I8" s="65">
        <v>323127600</v>
      </c>
      <c r="J8" s="30">
        <f>IF($C8=0,0,($E8/$C8)*100)</f>
        <v>3.463486395313603</v>
      </c>
      <c r="K8" s="31">
        <f>IF($F8=0,0,($H8/$F8)*100)</f>
        <v>4.927597325788663</v>
      </c>
      <c r="L8" s="84">
        <v>104852636</v>
      </c>
      <c r="M8" s="85">
        <v>76458323</v>
      </c>
      <c r="N8" s="32">
        <f>IF($L8=0,0,($E8/$L8)*100)</f>
        <v>8.926976332764777</v>
      </c>
      <c r="O8" s="31">
        <f>IF($M8=0,0,($H8/$M8)*100)</f>
        <v>18.462332740413363</v>
      </c>
      <c r="P8" s="6"/>
      <c r="Q8" s="33"/>
    </row>
    <row r="9" spans="1:17" ht="13.5">
      <c r="A9" s="3"/>
      <c r="B9" s="29" t="s">
        <v>16</v>
      </c>
      <c r="C9" s="63">
        <v>1017888410</v>
      </c>
      <c r="D9" s="64">
        <v>1036678204</v>
      </c>
      <c r="E9" s="65">
        <f>($D9-$C9)</f>
        <v>18789794</v>
      </c>
      <c r="F9" s="63">
        <v>1092337290</v>
      </c>
      <c r="G9" s="64">
        <v>1103474003</v>
      </c>
      <c r="H9" s="65">
        <f>($G9-$F9)</f>
        <v>11136713</v>
      </c>
      <c r="I9" s="65">
        <v>1174624503</v>
      </c>
      <c r="J9" s="30">
        <f>IF($C9=0,0,($E9/$C9)*100)</f>
        <v>1.8459581438794455</v>
      </c>
      <c r="K9" s="31">
        <f>IF($F9=0,0,($H9/$F9)*100)</f>
        <v>1.019530606704821</v>
      </c>
      <c r="L9" s="84">
        <v>104852636</v>
      </c>
      <c r="M9" s="85">
        <v>76458323</v>
      </c>
      <c r="N9" s="32">
        <f>IF($L9=0,0,($E9/$L9)*100)</f>
        <v>17.920192297311438</v>
      </c>
      <c r="O9" s="31">
        <f>IF($M9=0,0,($H9/$M9)*100)</f>
        <v>14.565730142943364</v>
      </c>
      <c r="P9" s="6"/>
      <c r="Q9" s="33"/>
    </row>
    <row r="10" spans="1:17" ht="13.5">
      <c r="A10" s="3"/>
      <c r="B10" s="29" t="s">
        <v>17</v>
      </c>
      <c r="C10" s="63">
        <v>823955754</v>
      </c>
      <c r="D10" s="64">
        <v>900658426</v>
      </c>
      <c r="E10" s="65">
        <f aca="true" t="shared" si="0" ref="E10:E33">($D10-$C10)</f>
        <v>76702672</v>
      </c>
      <c r="F10" s="63">
        <v>886892923</v>
      </c>
      <c r="G10" s="64">
        <v>938098543</v>
      </c>
      <c r="H10" s="65">
        <f aca="true" t="shared" si="1" ref="H10:H33">($G10-$F10)</f>
        <v>51205620</v>
      </c>
      <c r="I10" s="65">
        <v>943716869</v>
      </c>
      <c r="J10" s="30">
        <f aca="true" t="shared" si="2" ref="J10:J33">IF($C10=0,0,($E10/$C10)*100)</f>
        <v>9.309076564807873</v>
      </c>
      <c r="K10" s="31">
        <f aca="true" t="shared" si="3" ref="K10:K33">IF($F10=0,0,($H10/$F10)*100)</f>
        <v>5.773596639692659</v>
      </c>
      <c r="L10" s="84">
        <v>104852636</v>
      </c>
      <c r="M10" s="85">
        <v>76458323</v>
      </c>
      <c r="N10" s="32">
        <f aca="true" t="shared" si="4" ref="N10:N33">IF($L10=0,0,($E10/$L10)*100)</f>
        <v>73.15283136992379</v>
      </c>
      <c r="O10" s="31">
        <f aca="true" t="shared" si="5" ref="O10:O33">IF($M10=0,0,($H10/$M10)*100)</f>
        <v>66.97193711664328</v>
      </c>
      <c r="P10" s="6"/>
      <c r="Q10" s="33"/>
    </row>
    <row r="11" spans="1:17" ht="13.5">
      <c r="A11" s="7"/>
      <c r="B11" s="34" t="s">
        <v>18</v>
      </c>
      <c r="C11" s="66">
        <v>2112096994</v>
      </c>
      <c r="D11" s="67">
        <v>2216949630</v>
      </c>
      <c r="E11" s="68">
        <f t="shared" si="0"/>
        <v>104852636</v>
      </c>
      <c r="F11" s="66">
        <v>2265698223</v>
      </c>
      <c r="G11" s="67">
        <v>2342156546</v>
      </c>
      <c r="H11" s="68">
        <f t="shared" si="1"/>
        <v>76458323</v>
      </c>
      <c r="I11" s="68">
        <v>2441468972</v>
      </c>
      <c r="J11" s="35">
        <f t="shared" si="2"/>
        <v>4.964385456627377</v>
      </c>
      <c r="K11" s="36">
        <f t="shared" si="3"/>
        <v>3.374603123392219</v>
      </c>
      <c r="L11" s="86">
        <v>104852636</v>
      </c>
      <c r="M11" s="87">
        <v>76458323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575232544</v>
      </c>
      <c r="D13" s="64">
        <v>597372068</v>
      </c>
      <c r="E13" s="65">
        <f t="shared" si="0"/>
        <v>22139524</v>
      </c>
      <c r="F13" s="63">
        <v>615406279</v>
      </c>
      <c r="G13" s="64">
        <v>638224925</v>
      </c>
      <c r="H13" s="65">
        <f t="shared" si="1"/>
        <v>22818646</v>
      </c>
      <c r="I13" s="65">
        <v>682656171</v>
      </c>
      <c r="J13" s="30">
        <f t="shared" si="2"/>
        <v>3.848795453408839</v>
      </c>
      <c r="K13" s="31">
        <f t="shared" si="3"/>
        <v>3.707899444425396</v>
      </c>
      <c r="L13" s="84">
        <v>156509866</v>
      </c>
      <c r="M13" s="85">
        <v>158557055</v>
      </c>
      <c r="N13" s="32">
        <f t="shared" si="4"/>
        <v>14.145768931908739</v>
      </c>
      <c r="O13" s="31">
        <f t="shared" si="5"/>
        <v>14.391441617025494</v>
      </c>
      <c r="P13" s="6"/>
      <c r="Q13" s="33"/>
    </row>
    <row r="14" spans="1:17" ht="13.5">
      <c r="A14" s="3"/>
      <c r="B14" s="29" t="s">
        <v>21</v>
      </c>
      <c r="C14" s="63">
        <v>72066080</v>
      </c>
      <c r="D14" s="64">
        <v>71386200</v>
      </c>
      <c r="E14" s="65">
        <f t="shared" si="0"/>
        <v>-679880</v>
      </c>
      <c r="F14" s="63">
        <v>76390040</v>
      </c>
      <c r="G14" s="64">
        <v>74955520</v>
      </c>
      <c r="H14" s="65">
        <f t="shared" si="1"/>
        <v>-1434520</v>
      </c>
      <c r="I14" s="65">
        <v>78703280</v>
      </c>
      <c r="J14" s="30">
        <f t="shared" si="2"/>
        <v>-0.9434119352682981</v>
      </c>
      <c r="K14" s="31">
        <f t="shared" si="3"/>
        <v>-1.8778887928321546</v>
      </c>
      <c r="L14" s="84">
        <v>156509866</v>
      </c>
      <c r="M14" s="85">
        <v>158557055</v>
      </c>
      <c r="N14" s="32">
        <f t="shared" si="4"/>
        <v>-0.43440072972779875</v>
      </c>
      <c r="O14" s="31">
        <f t="shared" si="5"/>
        <v>-0.9047342611150289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156509866</v>
      </c>
      <c r="M15" s="85">
        <v>158557055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465756020</v>
      </c>
      <c r="D16" s="64">
        <v>498974880</v>
      </c>
      <c r="E16" s="65">
        <f t="shared" si="0"/>
        <v>33218860</v>
      </c>
      <c r="F16" s="63">
        <v>493701380</v>
      </c>
      <c r="G16" s="64">
        <v>533885460</v>
      </c>
      <c r="H16" s="65">
        <f t="shared" si="1"/>
        <v>40184080</v>
      </c>
      <c r="I16" s="65">
        <v>571238720</v>
      </c>
      <c r="J16" s="30">
        <f t="shared" si="2"/>
        <v>7.132244903672957</v>
      </c>
      <c r="K16" s="31">
        <f t="shared" si="3"/>
        <v>8.139349337042566</v>
      </c>
      <c r="L16" s="84">
        <v>156509866</v>
      </c>
      <c r="M16" s="85">
        <v>158557055</v>
      </c>
      <c r="N16" s="32">
        <f t="shared" si="4"/>
        <v>21.22477058411129</v>
      </c>
      <c r="O16" s="31">
        <f t="shared" si="5"/>
        <v>25.343608961455548</v>
      </c>
      <c r="P16" s="6"/>
      <c r="Q16" s="33"/>
    </row>
    <row r="17" spans="1:17" ht="13.5">
      <c r="A17" s="3"/>
      <c r="B17" s="29" t="s">
        <v>23</v>
      </c>
      <c r="C17" s="63">
        <v>1000442584</v>
      </c>
      <c r="D17" s="64">
        <v>1102273946</v>
      </c>
      <c r="E17" s="65">
        <f t="shared" si="0"/>
        <v>101831362</v>
      </c>
      <c r="F17" s="63">
        <v>1041727243</v>
      </c>
      <c r="G17" s="64">
        <v>1138716092</v>
      </c>
      <c r="H17" s="65">
        <f t="shared" si="1"/>
        <v>96988849</v>
      </c>
      <c r="I17" s="65">
        <v>1133621476</v>
      </c>
      <c r="J17" s="42">
        <f t="shared" si="2"/>
        <v>10.178631300644437</v>
      </c>
      <c r="K17" s="31">
        <f t="shared" si="3"/>
        <v>9.310388074395402</v>
      </c>
      <c r="L17" s="88">
        <v>156509866</v>
      </c>
      <c r="M17" s="85">
        <v>158557055</v>
      </c>
      <c r="N17" s="32">
        <f t="shared" si="4"/>
        <v>65.06386121370777</v>
      </c>
      <c r="O17" s="31">
        <f t="shared" si="5"/>
        <v>61.16968368263399</v>
      </c>
      <c r="P17" s="6"/>
      <c r="Q17" s="33"/>
    </row>
    <row r="18" spans="1:17" ht="13.5">
      <c r="A18" s="3"/>
      <c r="B18" s="34" t="s">
        <v>24</v>
      </c>
      <c r="C18" s="66">
        <v>2113497228</v>
      </c>
      <c r="D18" s="67">
        <v>2270007094</v>
      </c>
      <c r="E18" s="68">
        <f t="shared" si="0"/>
        <v>156509866</v>
      </c>
      <c r="F18" s="66">
        <v>2227224942</v>
      </c>
      <c r="G18" s="67">
        <v>2385781997</v>
      </c>
      <c r="H18" s="68">
        <f t="shared" si="1"/>
        <v>158557055</v>
      </c>
      <c r="I18" s="68">
        <v>2466219647</v>
      </c>
      <c r="J18" s="43">
        <f t="shared" si="2"/>
        <v>7.4052553240443615</v>
      </c>
      <c r="K18" s="36">
        <f t="shared" si="3"/>
        <v>7.119040919935962</v>
      </c>
      <c r="L18" s="89">
        <v>156509866</v>
      </c>
      <c r="M18" s="87">
        <v>158557055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-1400234</v>
      </c>
      <c r="D19" s="73">
        <v>-53057464</v>
      </c>
      <c r="E19" s="74">
        <f t="shared" si="0"/>
        <v>-51657230</v>
      </c>
      <c r="F19" s="75">
        <v>38473281</v>
      </c>
      <c r="G19" s="76">
        <v>-43625451</v>
      </c>
      <c r="H19" s="77">
        <f t="shared" si="1"/>
        <v>-82098732</v>
      </c>
      <c r="I19" s="77">
        <v>-24750675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107840017</v>
      </c>
      <c r="D22" s="64">
        <v>144695032</v>
      </c>
      <c r="E22" s="65">
        <f t="shared" si="0"/>
        <v>36855015</v>
      </c>
      <c r="F22" s="63">
        <v>141852111</v>
      </c>
      <c r="G22" s="64">
        <v>126635348</v>
      </c>
      <c r="H22" s="65">
        <f t="shared" si="1"/>
        <v>-15216763</v>
      </c>
      <c r="I22" s="65">
        <v>92004595</v>
      </c>
      <c r="J22" s="30">
        <f t="shared" si="2"/>
        <v>34.17563908581357</v>
      </c>
      <c r="K22" s="31">
        <f t="shared" si="3"/>
        <v>-10.727202360774173</v>
      </c>
      <c r="L22" s="84">
        <v>10870528</v>
      </c>
      <c r="M22" s="85">
        <v>-12744419</v>
      </c>
      <c r="N22" s="32">
        <f t="shared" si="4"/>
        <v>339.03610753773876</v>
      </c>
      <c r="O22" s="31">
        <f t="shared" si="5"/>
        <v>119.39942495613178</v>
      </c>
      <c r="P22" s="6"/>
      <c r="Q22" s="33"/>
    </row>
    <row r="23" spans="1:17" ht="13.5">
      <c r="A23" s="7"/>
      <c r="B23" s="29" t="s">
        <v>28</v>
      </c>
      <c r="C23" s="63">
        <v>177754088</v>
      </c>
      <c r="D23" s="64">
        <v>138856552</v>
      </c>
      <c r="E23" s="65">
        <f t="shared" si="0"/>
        <v>-38897536</v>
      </c>
      <c r="F23" s="63">
        <v>196862117</v>
      </c>
      <c r="G23" s="64">
        <v>202112078</v>
      </c>
      <c r="H23" s="65">
        <f t="shared" si="1"/>
        <v>5249961</v>
      </c>
      <c r="I23" s="65">
        <v>199611403</v>
      </c>
      <c r="J23" s="30">
        <f t="shared" si="2"/>
        <v>-21.88277998984755</v>
      </c>
      <c r="K23" s="31">
        <f t="shared" si="3"/>
        <v>2.6668213671602445</v>
      </c>
      <c r="L23" s="84">
        <v>10870528</v>
      </c>
      <c r="M23" s="85">
        <v>-12744419</v>
      </c>
      <c r="N23" s="32">
        <f t="shared" si="4"/>
        <v>-357.825636436427</v>
      </c>
      <c r="O23" s="31">
        <f t="shared" si="5"/>
        <v>-41.194196455719165</v>
      </c>
      <c r="P23" s="6"/>
      <c r="Q23" s="33"/>
    </row>
    <row r="24" spans="1:17" ht="13.5">
      <c r="A24" s="7"/>
      <c r="B24" s="29" t="s">
        <v>29</v>
      </c>
      <c r="C24" s="63">
        <v>47907648</v>
      </c>
      <c r="D24" s="64">
        <v>60820697</v>
      </c>
      <c r="E24" s="65">
        <f t="shared" si="0"/>
        <v>12913049</v>
      </c>
      <c r="F24" s="63">
        <v>57544113</v>
      </c>
      <c r="G24" s="64">
        <v>54766496</v>
      </c>
      <c r="H24" s="65">
        <f t="shared" si="1"/>
        <v>-2777617</v>
      </c>
      <c r="I24" s="65">
        <v>61023516</v>
      </c>
      <c r="J24" s="30">
        <f t="shared" si="2"/>
        <v>26.954044999245212</v>
      </c>
      <c r="K24" s="31">
        <f t="shared" si="3"/>
        <v>-4.826935120192052</v>
      </c>
      <c r="L24" s="84">
        <v>10870528</v>
      </c>
      <c r="M24" s="85">
        <v>-12744419</v>
      </c>
      <c r="N24" s="32">
        <f t="shared" si="4"/>
        <v>118.78952889868827</v>
      </c>
      <c r="O24" s="31">
        <f t="shared" si="5"/>
        <v>21.794771499587387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10870528</v>
      </c>
      <c r="M25" s="85">
        <v>-12744419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333501753</v>
      </c>
      <c r="D26" s="67">
        <v>344372281</v>
      </c>
      <c r="E26" s="68">
        <f t="shared" si="0"/>
        <v>10870528</v>
      </c>
      <c r="F26" s="66">
        <v>396258341</v>
      </c>
      <c r="G26" s="67">
        <v>383513922</v>
      </c>
      <c r="H26" s="68">
        <f t="shared" si="1"/>
        <v>-12744419</v>
      </c>
      <c r="I26" s="68">
        <v>352639514</v>
      </c>
      <c r="J26" s="43">
        <f t="shared" si="2"/>
        <v>3.2595115024777694</v>
      </c>
      <c r="K26" s="36">
        <f t="shared" si="3"/>
        <v>-3.2161894606024206</v>
      </c>
      <c r="L26" s="89">
        <v>10870528</v>
      </c>
      <c r="M26" s="87">
        <v>-12744419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187946200</v>
      </c>
      <c r="D28" s="64">
        <v>76734443</v>
      </c>
      <c r="E28" s="65">
        <f t="shared" si="0"/>
        <v>-111211757</v>
      </c>
      <c r="F28" s="63">
        <v>239114000</v>
      </c>
      <c r="G28" s="64">
        <v>84200889</v>
      </c>
      <c r="H28" s="65">
        <f t="shared" si="1"/>
        <v>-154913111</v>
      </c>
      <c r="I28" s="65">
        <v>116630001</v>
      </c>
      <c r="J28" s="30">
        <f t="shared" si="2"/>
        <v>-59.17212319270089</v>
      </c>
      <c r="K28" s="31">
        <f t="shared" si="3"/>
        <v>-64.78629900382245</v>
      </c>
      <c r="L28" s="84">
        <v>11270528</v>
      </c>
      <c r="M28" s="85">
        <v>-12344419</v>
      </c>
      <c r="N28" s="32">
        <f t="shared" si="4"/>
        <v>-986.7484203047098</v>
      </c>
      <c r="O28" s="31">
        <f t="shared" si="5"/>
        <v>1254.9242779267295</v>
      </c>
      <c r="P28" s="6"/>
      <c r="Q28" s="33"/>
    </row>
    <row r="29" spans="1:17" ht="13.5">
      <c r="A29" s="7"/>
      <c r="B29" s="29" t="s">
        <v>33</v>
      </c>
      <c r="C29" s="63">
        <v>78577269</v>
      </c>
      <c r="D29" s="64">
        <v>63360582</v>
      </c>
      <c r="E29" s="65">
        <f t="shared" si="0"/>
        <v>-15216687</v>
      </c>
      <c r="F29" s="63">
        <v>63583605</v>
      </c>
      <c r="G29" s="64">
        <v>68058152</v>
      </c>
      <c r="H29" s="65">
        <f t="shared" si="1"/>
        <v>4474547</v>
      </c>
      <c r="I29" s="65">
        <v>58244225</v>
      </c>
      <c r="J29" s="30">
        <f t="shared" si="2"/>
        <v>-19.365253073379275</v>
      </c>
      <c r="K29" s="31">
        <f t="shared" si="3"/>
        <v>7.037265345366938</v>
      </c>
      <c r="L29" s="84">
        <v>11270528</v>
      </c>
      <c r="M29" s="85">
        <v>-12344419</v>
      </c>
      <c r="N29" s="32">
        <f t="shared" si="4"/>
        <v>-135.01308013253683</v>
      </c>
      <c r="O29" s="31">
        <f t="shared" si="5"/>
        <v>-36.247530159175575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11270528</v>
      </c>
      <c r="M30" s="85">
        <v>-12344419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26239000</v>
      </c>
      <c r="D31" s="64">
        <v>56306086</v>
      </c>
      <c r="E31" s="65">
        <f t="shared" si="0"/>
        <v>30067086</v>
      </c>
      <c r="F31" s="63">
        <v>52128988</v>
      </c>
      <c r="G31" s="64">
        <v>72083401</v>
      </c>
      <c r="H31" s="65">
        <f t="shared" si="1"/>
        <v>19954413</v>
      </c>
      <c r="I31" s="65">
        <v>84973621</v>
      </c>
      <c r="J31" s="30">
        <f t="shared" si="2"/>
        <v>114.5892983726514</v>
      </c>
      <c r="K31" s="31">
        <f t="shared" si="3"/>
        <v>38.27891882343851</v>
      </c>
      <c r="L31" s="84">
        <v>11270528</v>
      </c>
      <c r="M31" s="85">
        <v>-12344419</v>
      </c>
      <c r="N31" s="32">
        <f t="shared" si="4"/>
        <v>266.77619717550056</v>
      </c>
      <c r="O31" s="31">
        <f t="shared" si="5"/>
        <v>-161.6472431792861</v>
      </c>
      <c r="P31" s="6"/>
      <c r="Q31" s="33"/>
    </row>
    <row r="32" spans="1:17" ht="13.5">
      <c r="A32" s="7"/>
      <c r="B32" s="29" t="s">
        <v>36</v>
      </c>
      <c r="C32" s="63">
        <v>40739284</v>
      </c>
      <c r="D32" s="64">
        <v>148371170</v>
      </c>
      <c r="E32" s="65">
        <f t="shared" si="0"/>
        <v>107631886</v>
      </c>
      <c r="F32" s="63">
        <v>41431748</v>
      </c>
      <c r="G32" s="64">
        <v>159571480</v>
      </c>
      <c r="H32" s="65">
        <f t="shared" si="1"/>
        <v>118139732</v>
      </c>
      <c r="I32" s="65">
        <v>93191667</v>
      </c>
      <c r="J32" s="30">
        <f t="shared" si="2"/>
        <v>264.19680326242354</v>
      </c>
      <c r="K32" s="31">
        <f t="shared" si="3"/>
        <v>285.1430067589714</v>
      </c>
      <c r="L32" s="84">
        <v>11270528</v>
      </c>
      <c r="M32" s="85">
        <v>-12344419</v>
      </c>
      <c r="N32" s="32">
        <f t="shared" si="4"/>
        <v>954.9853032617459</v>
      </c>
      <c r="O32" s="31">
        <f t="shared" si="5"/>
        <v>-957.0295045882677</v>
      </c>
      <c r="P32" s="6"/>
      <c r="Q32" s="33"/>
    </row>
    <row r="33" spans="1:17" ht="14.25" thickBot="1">
      <c r="A33" s="7"/>
      <c r="B33" s="57" t="s">
        <v>37</v>
      </c>
      <c r="C33" s="81">
        <v>333501753</v>
      </c>
      <c r="D33" s="82">
        <v>344772281</v>
      </c>
      <c r="E33" s="83">
        <f t="shared" si="0"/>
        <v>11270528</v>
      </c>
      <c r="F33" s="81">
        <v>396258341</v>
      </c>
      <c r="G33" s="82">
        <v>383913922</v>
      </c>
      <c r="H33" s="83">
        <f t="shared" si="1"/>
        <v>-12344419</v>
      </c>
      <c r="I33" s="83">
        <v>353039514</v>
      </c>
      <c r="J33" s="58">
        <f t="shared" si="2"/>
        <v>3.379450902016698</v>
      </c>
      <c r="K33" s="59">
        <f t="shared" si="3"/>
        <v>-3.1152452132231585</v>
      </c>
      <c r="L33" s="96">
        <v>11270528</v>
      </c>
      <c r="M33" s="97">
        <v>-12344419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861888916</v>
      </c>
      <c r="D8" s="64">
        <v>886129548</v>
      </c>
      <c r="E8" s="65">
        <f>($D8-$C8)</f>
        <v>24240632</v>
      </c>
      <c r="F8" s="63">
        <v>913612010</v>
      </c>
      <c r="G8" s="64">
        <v>933980544</v>
      </c>
      <c r="H8" s="65">
        <f>($G8-$F8)</f>
        <v>20368534</v>
      </c>
      <c r="I8" s="65">
        <v>984415493</v>
      </c>
      <c r="J8" s="30">
        <f>IF($C8=0,0,($E8/$C8)*100)</f>
        <v>2.8125007237011506</v>
      </c>
      <c r="K8" s="31">
        <f>IF($F8=0,0,($H8/$F8)*100)</f>
        <v>2.2294512087248064</v>
      </c>
      <c r="L8" s="84">
        <v>-6133342</v>
      </c>
      <c r="M8" s="85">
        <v>108703839</v>
      </c>
      <c r="N8" s="32">
        <f>IF($L8=0,0,($E8/$L8)*100)</f>
        <v>-395.22713717904526</v>
      </c>
      <c r="O8" s="31">
        <f>IF($M8=0,0,($H8/$M8)*100)</f>
        <v>18.737639983441614</v>
      </c>
      <c r="P8" s="6"/>
      <c r="Q8" s="33"/>
    </row>
    <row r="9" spans="1:17" ht="13.5">
      <c r="A9" s="3"/>
      <c r="B9" s="29" t="s">
        <v>16</v>
      </c>
      <c r="C9" s="63">
        <v>3361594297</v>
      </c>
      <c r="D9" s="64">
        <v>3734354465</v>
      </c>
      <c r="E9" s="65">
        <f>($D9-$C9)</f>
        <v>372760168</v>
      </c>
      <c r="F9" s="63">
        <v>3511102556</v>
      </c>
      <c r="G9" s="64">
        <v>4050486728</v>
      </c>
      <c r="H9" s="65">
        <f>($G9-$F9)</f>
        <v>539384172</v>
      </c>
      <c r="I9" s="65">
        <v>4394048501</v>
      </c>
      <c r="J9" s="30">
        <f>IF($C9=0,0,($E9/$C9)*100)</f>
        <v>11.088791063593359</v>
      </c>
      <c r="K9" s="31">
        <f>IF($F9=0,0,($H9/$F9)*100)</f>
        <v>15.362244861753336</v>
      </c>
      <c r="L9" s="84">
        <v>-6133342</v>
      </c>
      <c r="M9" s="85">
        <v>108703839</v>
      </c>
      <c r="N9" s="32">
        <f>IF($L9=0,0,($E9/$L9)*100)</f>
        <v>-6077.602846865542</v>
      </c>
      <c r="O9" s="31">
        <f>IF($M9=0,0,($H9/$M9)*100)</f>
        <v>496.19606534779325</v>
      </c>
      <c r="P9" s="6"/>
      <c r="Q9" s="33"/>
    </row>
    <row r="10" spans="1:17" ht="13.5">
      <c r="A10" s="3"/>
      <c r="B10" s="29" t="s">
        <v>17</v>
      </c>
      <c r="C10" s="63">
        <v>1556939613</v>
      </c>
      <c r="D10" s="64">
        <v>1153805471</v>
      </c>
      <c r="E10" s="65">
        <f aca="true" t="shared" si="0" ref="E10:E33">($D10-$C10)</f>
        <v>-403134142</v>
      </c>
      <c r="F10" s="63">
        <v>1687521525</v>
      </c>
      <c r="G10" s="64">
        <v>1236472658</v>
      </c>
      <c r="H10" s="65">
        <f aca="true" t="shared" si="1" ref="H10:H33">($G10-$F10)</f>
        <v>-451048867</v>
      </c>
      <c r="I10" s="65">
        <v>1327914705</v>
      </c>
      <c r="J10" s="30">
        <f aca="true" t="shared" si="2" ref="J10:J33">IF($C10=0,0,($E10/$C10)*100)</f>
        <v>-25.892728185084724</v>
      </c>
      <c r="K10" s="31">
        <f aca="true" t="shared" si="3" ref="K10:K33">IF($F10=0,0,($H10/$F10)*100)</f>
        <v>-26.72848081152624</v>
      </c>
      <c r="L10" s="84">
        <v>-6133342</v>
      </c>
      <c r="M10" s="85">
        <v>108703839</v>
      </c>
      <c r="N10" s="32">
        <f aca="true" t="shared" si="4" ref="N10:N33">IF($L10=0,0,($E10/$L10)*100)</f>
        <v>6572.829984044587</v>
      </c>
      <c r="O10" s="31">
        <f aca="true" t="shared" si="5" ref="O10:O33">IF($M10=0,0,($H10/$M10)*100)</f>
        <v>-414.93370533123493</v>
      </c>
      <c r="P10" s="6"/>
      <c r="Q10" s="33"/>
    </row>
    <row r="11" spans="1:17" ht="13.5">
      <c r="A11" s="7"/>
      <c r="B11" s="34" t="s">
        <v>18</v>
      </c>
      <c r="C11" s="66">
        <v>5780422826</v>
      </c>
      <c r="D11" s="67">
        <v>5774289484</v>
      </c>
      <c r="E11" s="68">
        <f t="shared" si="0"/>
        <v>-6133342</v>
      </c>
      <c r="F11" s="66">
        <v>6112236091</v>
      </c>
      <c r="G11" s="67">
        <v>6220939930</v>
      </c>
      <c r="H11" s="68">
        <f t="shared" si="1"/>
        <v>108703839</v>
      </c>
      <c r="I11" s="68">
        <v>6706378699</v>
      </c>
      <c r="J11" s="35">
        <f t="shared" si="2"/>
        <v>-0.10610542143063635</v>
      </c>
      <c r="K11" s="36">
        <f t="shared" si="3"/>
        <v>1.7784626997648478</v>
      </c>
      <c r="L11" s="86">
        <v>-6133342</v>
      </c>
      <c r="M11" s="87">
        <v>108703839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1195437080</v>
      </c>
      <c r="D13" s="64">
        <v>1210776129</v>
      </c>
      <c r="E13" s="65">
        <f t="shared" si="0"/>
        <v>15339049</v>
      </c>
      <c r="F13" s="63">
        <v>1226192920</v>
      </c>
      <c r="G13" s="64">
        <v>1288225945</v>
      </c>
      <c r="H13" s="65">
        <f t="shared" si="1"/>
        <v>62033025</v>
      </c>
      <c r="I13" s="65">
        <v>1347640011</v>
      </c>
      <c r="J13" s="30">
        <f t="shared" si="2"/>
        <v>1.2831331114474047</v>
      </c>
      <c r="K13" s="31">
        <f t="shared" si="3"/>
        <v>5.058993897958569</v>
      </c>
      <c r="L13" s="84">
        <v>96887666</v>
      </c>
      <c r="M13" s="85">
        <v>232066106</v>
      </c>
      <c r="N13" s="32">
        <f t="shared" si="4"/>
        <v>15.831787092487087</v>
      </c>
      <c r="O13" s="31">
        <f t="shared" si="5"/>
        <v>26.730756192375633</v>
      </c>
      <c r="P13" s="6"/>
      <c r="Q13" s="33"/>
    </row>
    <row r="14" spans="1:17" ht="13.5">
      <c r="A14" s="3"/>
      <c r="B14" s="29" t="s">
        <v>21</v>
      </c>
      <c r="C14" s="63">
        <v>931031116</v>
      </c>
      <c r="D14" s="64">
        <v>941419812</v>
      </c>
      <c r="E14" s="65">
        <f t="shared" si="0"/>
        <v>10388696</v>
      </c>
      <c r="F14" s="63">
        <v>1083302506</v>
      </c>
      <c r="G14" s="64">
        <v>1322409391</v>
      </c>
      <c r="H14" s="65">
        <f t="shared" si="1"/>
        <v>239106885</v>
      </c>
      <c r="I14" s="65">
        <v>1614133741</v>
      </c>
      <c r="J14" s="30">
        <f t="shared" si="2"/>
        <v>1.115826938699222</v>
      </c>
      <c r="K14" s="31">
        <f t="shared" si="3"/>
        <v>22.072032850997577</v>
      </c>
      <c r="L14" s="84">
        <v>96887666</v>
      </c>
      <c r="M14" s="85">
        <v>232066106</v>
      </c>
      <c r="N14" s="32">
        <f t="shared" si="4"/>
        <v>10.722413315230444</v>
      </c>
      <c r="O14" s="31">
        <f t="shared" si="5"/>
        <v>103.0339540406646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96887666</v>
      </c>
      <c r="M15" s="85">
        <v>232066106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2294676288</v>
      </c>
      <c r="D16" s="64">
        <v>2301220480</v>
      </c>
      <c r="E16" s="65">
        <f t="shared" si="0"/>
        <v>6544192</v>
      </c>
      <c r="F16" s="63">
        <v>2398383484</v>
      </c>
      <c r="G16" s="64">
        <v>2416281503</v>
      </c>
      <c r="H16" s="65">
        <f t="shared" si="1"/>
        <v>17898019</v>
      </c>
      <c r="I16" s="65">
        <v>2537095579</v>
      </c>
      <c r="J16" s="30">
        <f t="shared" si="2"/>
        <v>0.28519020457146066</v>
      </c>
      <c r="K16" s="31">
        <f t="shared" si="3"/>
        <v>0.746253429420297</v>
      </c>
      <c r="L16" s="84">
        <v>96887666</v>
      </c>
      <c r="M16" s="85">
        <v>232066106</v>
      </c>
      <c r="N16" s="32">
        <f t="shared" si="4"/>
        <v>6.754411856716623</v>
      </c>
      <c r="O16" s="31">
        <f t="shared" si="5"/>
        <v>7.7124657747305845</v>
      </c>
      <c r="P16" s="6"/>
      <c r="Q16" s="33"/>
    </row>
    <row r="17" spans="1:17" ht="13.5">
      <c r="A17" s="3"/>
      <c r="B17" s="29" t="s">
        <v>23</v>
      </c>
      <c r="C17" s="63">
        <v>1199877684</v>
      </c>
      <c r="D17" s="64">
        <v>1264493413</v>
      </c>
      <c r="E17" s="65">
        <f t="shared" si="0"/>
        <v>64615729</v>
      </c>
      <c r="F17" s="63">
        <v>1244872063</v>
      </c>
      <c r="G17" s="64">
        <v>1157900240</v>
      </c>
      <c r="H17" s="65">
        <f t="shared" si="1"/>
        <v>-86971823</v>
      </c>
      <c r="I17" s="65">
        <v>1178464367</v>
      </c>
      <c r="J17" s="42">
        <f t="shared" si="2"/>
        <v>5.385192996055421</v>
      </c>
      <c r="K17" s="31">
        <f t="shared" si="3"/>
        <v>-6.986406522000968</v>
      </c>
      <c r="L17" s="88">
        <v>96887666</v>
      </c>
      <c r="M17" s="85">
        <v>232066106</v>
      </c>
      <c r="N17" s="32">
        <f t="shared" si="4"/>
        <v>66.69138773556584</v>
      </c>
      <c r="O17" s="31">
        <f t="shared" si="5"/>
        <v>-37.477176007770815</v>
      </c>
      <c r="P17" s="6"/>
      <c r="Q17" s="33"/>
    </row>
    <row r="18" spans="1:17" ht="13.5">
      <c r="A18" s="3"/>
      <c r="B18" s="34" t="s">
        <v>24</v>
      </c>
      <c r="C18" s="66">
        <v>5621022168</v>
      </c>
      <c r="D18" s="67">
        <v>5717909834</v>
      </c>
      <c r="E18" s="68">
        <f t="shared" si="0"/>
        <v>96887666</v>
      </c>
      <c r="F18" s="66">
        <v>5952750973</v>
      </c>
      <c r="G18" s="67">
        <v>6184817079</v>
      </c>
      <c r="H18" s="68">
        <f t="shared" si="1"/>
        <v>232066106</v>
      </c>
      <c r="I18" s="68">
        <v>6677333698</v>
      </c>
      <c r="J18" s="43">
        <f t="shared" si="2"/>
        <v>1.7236663208975267</v>
      </c>
      <c r="K18" s="36">
        <f t="shared" si="3"/>
        <v>3.89846823851</v>
      </c>
      <c r="L18" s="89">
        <v>96887666</v>
      </c>
      <c r="M18" s="87">
        <v>232066106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159400658</v>
      </c>
      <c r="D19" s="73">
        <v>56379650</v>
      </c>
      <c r="E19" s="74">
        <f t="shared" si="0"/>
        <v>-103021008</v>
      </c>
      <c r="F19" s="75">
        <v>159485118</v>
      </c>
      <c r="G19" s="76">
        <v>36122851</v>
      </c>
      <c r="H19" s="77">
        <f t="shared" si="1"/>
        <v>-123362267</v>
      </c>
      <c r="I19" s="77">
        <v>29045001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159801142</v>
      </c>
      <c r="E22" s="65">
        <f t="shared" si="0"/>
        <v>159801142</v>
      </c>
      <c r="F22" s="63">
        <v>0</v>
      </c>
      <c r="G22" s="64">
        <v>234623210</v>
      </c>
      <c r="H22" s="65">
        <f t="shared" si="1"/>
        <v>234623210</v>
      </c>
      <c r="I22" s="65">
        <v>51692148</v>
      </c>
      <c r="J22" s="30">
        <f t="shared" si="2"/>
        <v>0</v>
      </c>
      <c r="K22" s="31">
        <f t="shared" si="3"/>
        <v>0</v>
      </c>
      <c r="L22" s="84">
        <v>80318342</v>
      </c>
      <c r="M22" s="85">
        <v>100911342</v>
      </c>
      <c r="N22" s="32">
        <f t="shared" si="4"/>
        <v>198.95971209166643</v>
      </c>
      <c r="O22" s="31">
        <f t="shared" si="5"/>
        <v>232.50430065631272</v>
      </c>
      <c r="P22" s="6"/>
      <c r="Q22" s="33"/>
    </row>
    <row r="23" spans="1:17" ht="13.5">
      <c r="A23" s="7"/>
      <c r="B23" s="29" t="s">
        <v>28</v>
      </c>
      <c r="C23" s="63">
        <v>167849008</v>
      </c>
      <c r="D23" s="64">
        <v>80000000</v>
      </c>
      <c r="E23" s="65">
        <f t="shared" si="0"/>
        <v>-87849008</v>
      </c>
      <c r="F23" s="63">
        <v>186253268</v>
      </c>
      <c r="G23" s="64">
        <v>61000000</v>
      </c>
      <c r="H23" s="65">
        <f t="shared" si="1"/>
        <v>-125253268</v>
      </c>
      <c r="I23" s="65">
        <v>61000000</v>
      </c>
      <c r="J23" s="30">
        <f t="shared" si="2"/>
        <v>-52.338115695029906</v>
      </c>
      <c r="K23" s="31">
        <f t="shared" si="3"/>
        <v>-67.24889680861868</v>
      </c>
      <c r="L23" s="84">
        <v>80318342</v>
      </c>
      <c r="M23" s="85">
        <v>100911342</v>
      </c>
      <c r="N23" s="32">
        <f t="shared" si="4"/>
        <v>-109.37602272716238</v>
      </c>
      <c r="O23" s="31">
        <f t="shared" si="5"/>
        <v>-124.12209125114995</v>
      </c>
      <c r="P23" s="6"/>
      <c r="Q23" s="33"/>
    </row>
    <row r="24" spans="1:17" ht="13.5">
      <c r="A24" s="7"/>
      <c r="B24" s="29" t="s">
        <v>29</v>
      </c>
      <c r="C24" s="63">
        <v>223398650</v>
      </c>
      <c r="D24" s="64">
        <v>231764858</v>
      </c>
      <c r="E24" s="65">
        <f t="shared" si="0"/>
        <v>8366208</v>
      </c>
      <c r="F24" s="63">
        <v>183931850</v>
      </c>
      <c r="G24" s="64">
        <v>175473250</v>
      </c>
      <c r="H24" s="65">
        <f t="shared" si="1"/>
        <v>-8458600</v>
      </c>
      <c r="I24" s="65">
        <v>182895392</v>
      </c>
      <c r="J24" s="30">
        <f t="shared" si="2"/>
        <v>3.7449680201738014</v>
      </c>
      <c r="K24" s="31">
        <f t="shared" si="3"/>
        <v>-4.598768511271974</v>
      </c>
      <c r="L24" s="84">
        <v>80318342</v>
      </c>
      <c r="M24" s="85">
        <v>100911342</v>
      </c>
      <c r="N24" s="32">
        <f t="shared" si="4"/>
        <v>10.416310635495938</v>
      </c>
      <c r="O24" s="31">
        <f t="shared" si="5"/>
        <v>-8.3822094051628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80318342</v>
      </c>
      <c r="M25" s="85">
        <v>100911342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391247658</v>
      </c>
      <c r="D26" s="67">
        <v>471566000</v>
      </c>
      <c r="E26" s="68">
        <f t="shared" si="0"/>
        <v>80318342</v>
      </c>
      <c r="F26" s="66">
        <v>370185118</v>
      </c>
      <c r="G26" s="67">
        <v>471096460</v>
      </c>
      <c r="H26" s="68">
        <f t="shared" si="1"/>
        <v>100911342</v>
      </c>
      <c r="I26" s="68">
        <v>295587540</v>
      </c>
      <c r="J26" s="43">
        <f t="shared" si="2"/>
        <v>20.52877259651226</v>
      </c>
      <c r="K26" s="36">
        <f t="shared" si="3"/>
        <v>27.259697133475797</v>
      </c>
      <c r="L26" s="89">
        <v>80318342</v>
      </c>
      <c r="M26" s="87">
        <v>100911342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62485773</v>
      </c>
      <c r="D28" s="64">
        <v>97784124</v>
      </c>
      <c r="E28" s="65">
        <f t="shared" si="0"/>
        <v>35298351</v>
      </c>
      <c r="F28" s="63">
        <v>89681850</v>
      </c>
      <c r="G28" s="64">
        <v>84056850</v>
      </c>
      <c r="H28" s="65">
        <f t="shared" si="1"/>
        <v>-5625000</v>
      </c>
      <c r="I28" s="65">
        <v>71691454</v>
      </c>
      <c r="J28" s="30">
        <f t="shared" si="2"/>
        <v>56.49022058189149</v>
      </c>
      <c r="K28" s="31">
        <f t="shared" si="3"/>
        <v>-6.272172128474156</v>
      </c>
      <c r="L28" s="84">
        <v>80318342</v>
      </c>
      <c r="M28" s="85">
        <v>100911342</v>
      </c>
      <c r="N28" s="32">
        <f t="shared" si="4"/>
        <v>43.94805734411201</v>
      </c>
      <c r="O28" s="31">
        <f t="shared" si="5"/>
        <v>-5.574199974468677</v>
      </c>
      <c r="P28" s="6"/>
      <c r="Q28" s="33"/>
    </row>
    <row r="29" spans="1:17" ht="13.5">
      <c r="A29" s="7"/>
      <c r="B29" s="29" t="s">
        <v>33</v>
      </c>
      <c r="C29" s="63">
        <v>137317008</v>
      </c>
      <c r="D29" s="64">
        <v>60000000</v>
      </c>
      <c r="E29" s="65">
        <f t="shared" si="0"/>
        <v>-77317008</v>
      </c>
      <c r="F29" s="63">
        <v>137929008</v>
      </c>
      <c r="G29" s="64">
        <v>33612000</v>
      </c>
      <c r="H29" s="65">
        <f t="shared" si="1"/>
        <v>-104317008</v>
      </c>
      <c r="I29" s="65">
        <v>34306000</v>
      </c>
      <c r="J29" s="30">
        <f t="shared" si="2"/>
        <v>-56.30548547926416</v>
      </c>
      <c r="K29" s="31">
        <f t="shared" si="3"/>
        <v>-75.63094196979942</v>
      </c>
      <c r="L29" s="84">
        <v>80318342</v>
      </c>
      <c r="M29" s="85">
        <v>100911342</v>
      </c>
      <c r="N29" s="32">
        <f t="shared" si="4"/>
        <v>-96.26320224588302</v>
      </c>
      <c r="O29" s="31">
        <f t="shared" si="5"/>
        <v>-103.37490903648869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80318342</v>
      </c>
      <c r="M30" s="85">
        <v>100911342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107668915</v>
      </c>
      <c r="D31" s="64">
        <v>177295443</v>
      </c>
      <c r="E31" s="65">
        <f t="shared" si="0"/>
        <v>69626528</v>
      </c>
      <c r="F31" s="63">
        <v>39213127</v>
      </c>
      <c r="G31" s="64">
        <v>150649456</v>
      </c>
      <c r="H31" s="65">
        <f t="shared" si="1"/>
        <v>111436329</v>
      </c>
      <c r="I31" s="65">
        <v>79791736</v>
      </c>
      <c r="J31" s="30">
        <f t="shared" si="2"/>
        <v>64.66725145321655</v>
      </c>
      <c r="K31" s="31">
        <f t="shared" si="3"/>
        <v>284.1811850404075</v>
      </c>
      <c r="L31" s="84">
        <v>80318342</v>
      </c>
      <c r="M31" s="85">
        <v>100911342</v>
      </c>
      <c r="N31" s="32">
        <f t="shared" si="4"/>
        <v>86.68820379783239</v>
      </c>
      <c r="O31" s="31">
        <f t="shared" si="5"/>
        <v>110.42993462518811</v>
      </c>
      <c r="P31" s="6"/>
      <c r="Q31" s="33"/>
    </row>
    <row r="32" spans="1:17" ht="13.5">
      <c r="A32" s="7"/>
      <c r="B32" s="29" t="s">
        <v>36</v>
      </c>
      <c r="C32" s="63">
        <v>83775962</v>
      </c>
      <c r="D32" s="64">
        <v>136486433</v>
      </c>
      <c r="E32" s="65">
        <f t="shared" si="0"/>
        <v>52710471</v>
      </c>
      <c r="F32" s="63">
        <v>103361133</v>
      </c>
      <c r="G32" s="64">
        <v>202778154</v>
      </c>
      <c r="H32" s="65">
        <f t="shared" si="1"/>
        <v>99417021</v>
      </c>
      <c r="I32" s="65">
        <v>109798350</v>
      </c>
      <c r="J32" s="30">
        <f t="shared" si="2"/>
        <v>62.91837150136217</v>
      </c>
      <c r="K32" s="31">
        <f t="shared" si="3"/>
        <v>96.18414399540299</v>
      </c>
      <c r="L32" s="84">
        <v>80318342</v>
      </c>
      <c r="M32" s="85">
        <v>100911342</v>
      </c>
      <c r="N32" s="32">
        <f t="shared" si="4"/>
        <v>65.62694110393863</v>
      </c>
      <c r="O32" s="31">
        <f t="shared" si="5"/>
        <v>98.51917438576925</v>
      </c>
      <c r="P32" s="6"/>
      <c r="Q32" s="33"/>
    </row>
    <row r="33" spans="1:17" ht="14.25" thickBot="1">
      <c r="A33" s="7"/>
      <c r="B33" s="57" t="s">
        <v>37</v>
      </c>
      <c r="C33" s="81">
        <v>391247658</v>
      </c>
      <c r="D33" s="82">
        <v>471566000</v>
      </c>
      <c r="E33" s="83">
        <f t="shared" si="0"/>
        <v>80318342</v>
      </c>
      <c r="F33" s="81">
        <v>370185118</v>
      </c>
      <c r="G33" s="82">
        <v>471096460</v>
      </c>
      <c r="H33" s="83">
        <f t="shared" si="1"/>
        <v>100911342</v>
      </c>
      <c r="I33" s="83">
        <v>295587540</v>
      </c>
      <c r="J33" s="58">
        <f t="shared" si="2"/>
        <v>20.52877259651226</v>
      </c>
      <c r="K33" s="59">
        <f t="shared" si="3"/>
        <v>27.259697133475797</v>
      </c>
      <c r="L33" s="96">
        <v>80318342</v>
      </c>
      <c r="M33" s="97">
        <v>100911342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609701722</v>
      </c>
      <c r="D8" s="64">
        <v>576921582</v>
      </c>
      <c r="E8" s="65">
        <f>($D8-$C8)</f>
        <v>-32780140</v>
      </c>
      <c r="F8" s="63">
        <v>646283825</v>
      </c>
      <c r="G8" s="64">
        <v>611536876</v>
      </c>
      <c r="H8" s="65">
        <f>($G8-$F8)</f>
        <v>-34746949</v>
      </c>
      <c r="I8" s="65">
        <v>648229088</v>
      </c>
      <c r="J8" s="30">
        <f>IF($C8=0,0,($E8/$C8)*100)</f>
        <v>-5.3764224074144895</v>
      </c>
      <c r="K8" s="31">
        <f>IF($F8=0,0,($H8/$F8)*100)</f>
        <v>-5.376422502915031</v>
      </c>
      <c r="L8" s="84">
        <v>145049542</v>
      </c>
      <c r="M8" s="85">
        <v>104074037</v>
      </c>
      <c r="N8" s="32">
        <f>IF($L8=0,0,($E8/$L8)*100)</f>
        <v>-22.59927163368775</v>
      </c>
      <c r="O8" s="31">
        <f>IF($M8=0,0,($H8/$M8)*100)</f>
        <v>-33.38676004275687</v>
      </c>
      <c r="P8" s="6"/>
      <c r="Q8" s="33"/>
    </row>
    <row r="9" spans="1:17" ht="13.5">
      <c r="A9" s="3"/>
      <c r="B9" s="29" t="s">
        <v>16</v>
      </c>
      <c r="C9" s="63">
        <v>1665093711</v>
      </c>
      <c r="D9" s="64">
        <v>1663380103</v>
      </c>
      <c r="E9" s="65">
        <f>($D9-$C9)</f>
        <v>-1713608</v>
      </c>
      <c r="F9" s="63">
        <v>1764999333</v>
      </c>
      <c r="G9" s="64">
        <v>1795271092</v>
      </c>
      <c r="H9" s="65">
        <f>($G9-$F9)</f>
        <v>30271759</v>
      </c>
      <c r="I9" s="65">
        <v>1904016208</v>
      </c>
      <c r="J9" s="30">
        <f>IF($C9=0,0,($E9/$C9)*100)</f>
        <v>-0.10291360712490252</v>
      </c>
      <c r="K9" s="31">
        <f>IF($F9=0,0,($H9/$F9)*100)</f>
        <v>1.715114472510682</v>
      </c>
      <c r="L9" s="84">
        <v>145049542</v>
      </c>
      <c r="M9" s="85">
        <v>104074037</v>
      </c>
      <c r="N9" s="32">
        <f>IF($L9=0,0,($E9/$L9)*100)</f>
        <v>-1.1813949746907852</v>
      </c>
      <c r="O9" s="31">
        <f>IF($M9=0,0,($H9/$M9)*100)</f>
        <v>29.0867538846408</v>
      </c>
      <c r="P9" s="6"/>
      <c r="Q9" s="33"/>
    </row>
    <row r="10" spans="1:17" ht="13.5">
      <c r="A10" s="3"/>
      <c r="B10" s="29" t="s">
        <v>17</v>
      </c>
      <c r="C10" s="63">
        <v>671120103</v>
      </c>
      <c r="D10" s="64">
        <v>850663393</v>
      </c>
      <c r="E10" s="65">
        <f aca="true" t="shared" si="0" ref="E10:E33">($D10-$C10)</f>
        <v>179543290</v>
      </c>
      <c r="F10" s="63">
        <v>723191158</v>
      </c>
      <c r="G10" s="64">
        <v>831740385</v>
      </c>
      <c r="H10" s="65">
        <f aca="true" t="shared" si="1" ref="H10:H33">($G10-$F10)</f>
        <v>108549227</v>
      </c>
      <c r="I10" s="65">
        <v>848770529</v>
      </c>
      <c r="J10" s="30">
        <f aca="true" t="shared" si="2" ref="J10:J33">IF($C10=0,0,($E10/$C10)*100)</f>
        <v>26.75278079101141</v>
      </c>
      <c r="K10" s="31">
        <f aca="true" t="shared" si="3" ref="K10:K33">IF($F10=0,0,($H10/$F10)*100)</f>
        <v>15.009755830006982</v>
      </c>
      <c r="L10" s="84">
        <v>145049542</v>
      </c>
      <c r="M10" s="85">
        <v>104074037</v>
      </c>
      <c r="N10" s="32">
        <f aca="true" t="shared" si="4" ref="N10:N33">IF($L10=0,0,($E10/$L10)*100)</f>
        <v>123.78066660837854</v>
      </c>
      <c r="O10" s="31">
        <f aca="true" t="shared" si="5" ref="O10:O33">IF($M10=0,0,($H10/$M10)*100)</f>
        <v>104.30000615811608</v>
      </c>
      <c r="P10" s="6"/>
      <c r="Q10" s="33"/>
    </row>
    <row r="11" spans="1:17" ht="13.5">
      <c r="A11" s="7"/>
      <c r="B11" s="34" t="s">
        <v>18</v>
      </c>
      <c r="C11" s="66">
        <v>2945915536</v>
      </c>
      <c r="D11" s="67">
        <v>3090965078</v>
      </c>
      <c r="E11" s="68">
        <f t="shared" si="0"/>
        <v>145049542</v>
      </c>
      <c r="F11" s="66">
        <v>3134474316</v>
      </c>
      <c r="G11" s="67">
        <v>3238548353</v>
      </c>
      <c r="H11" s="68">
        <f t="shared" si="1"/>
        <v>104074037</v>
      </c>
      <c r="I11" s="68">
        <v>3401015825</v>
      </c>
      <c r="J11" s="35">
        <f t="shared" si="2"/>
        <v>4.923750875659865</v>
      </c>
      <c r="K11" s="36">
        <f t="shared" si="3"/>
        <v>3.3203027528013727</v>
      </c>
      <c r="L11" s="86">
        <v>145049542</v>
      </c>
      <c r="M11" s="87">
        <v>104074037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831022543</v>
      </c>
      <c r="D13" s="64">
        <v>801631894</v>
      </c>
      <c r="E13" s="65">
        <f t="shared" si="0"/>
        <v>-29390649</v>
      </c>
      <c r="F13" s="63">
        <v>876762284</v>
      </c>
      <c r="G13" s="64">
        <v>854785257</v>
      </c>
      <c r="H13" s="65">
        <f t="shared" si="1"/>
        <v>-21977027</v>
      </c>
      <c r="I13" s="65">
        <v>900813306</v>
      </c>
      <c r="J13" s="30">
        <f t="shared" si="2"/>
        <v>-3.5366849248035384</v>
      </c>
      <c r="K13" s="31">
        <f t="shared" si="3"/>
        <v>-2.506611814976293</v>
      </c>
      <c r="L13" s="84">
        <v>152874764</v>
      </c>
      <c r="M13" s="85">
        <v>190372999</v>
      </c>
      <c r="N13" s="32">
        <f t="shared" si="4"/>
        <v>-19.22531111806001</v>
      </c>
      <c r="O13" s="31">
        <f t="shared" si="5"/>
        <v>-11.544193302328551</v>
      </c>
      <c r="P13" s="6"/>
      <c r="Q13" s="33"/>
    </row>
    <row r="14" spans="1:17" ht="13.5">
      <c r="A14" s="3"/>
      <c r="B14" s="29" t="s">
        <v>21</v>
      </c>
      <c r="C14" s="63">
        <v>110357948</v>
      </c>
      <c r="D14" s="64">
        <v>125040540</v>
      </c>
      <c r="E14" s="65">
        <f t="shared" si="0"/>
        <v>14682592</v>
      </c>
      <c r="F14" s="63">
        <v>116427635</v>
      </c>
      <c r="G14" s="64">
        <v>129818264</v>
      </c>
      <c r="H14" s="65">
        <f t="shared" si="1"/>
        <v>13390629</v>
      </c>
      <c r="I14" s="65">
        <v>139168169</v>
      </c>
      <c r="J14" s="30">
        <f t="shared" si="2"/>
        <v>13.304517043031645</v>
      </c>
      <c r="K14" s="31">
        <f t="shared" si="3"/>
        <v>11.501246246219807</v>
      </c>
      <c r="L14" s="84">
        <v>152874764</v>
      </c>
      <c r="M14" s="85">
        <v>190372999</v>
      </c>
      <c r="N14" s="32">
        <f t="shared" si="4"/>
        <v>9.604326846254363</v>
      </c>
      <c r="O14" s="31">
        <f t="shared" si="5"/>
        <v>7.0338908723080005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152874764</v>
      </c>
      <c r="M15" s="85">
        <v>190372999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1045745270</v>
      </c>
      <c r="D16" s="64">
        <v>1067727404</v>
      </c>
      <c r="E16" s="65">
        <f t="shared" si="0"/>
        <v>21982134</v>
      </c>
      <c r="F16" s="63">
        <v>1103261260</v>
      </c>
      <c r="G16" s="64">
        <v>1138731276</v>
      </c>
      <c r="H16" s="65">
        <f t="shared" si="1"/>
        <v>35470016</v>
      </c>
      <c r="I16" s="65">
        <v>1200222765</v>
      </c>
      <c r="J16" s="30">
        <f t="shared" si="2"/>
        <v>2.1020543559331615</v>
      </c>
      <c r="K16" s="31">
        <f t="shared" si="3"/>
        <v>3.215015090804511</v>
      </c>
      <c r="L16" s="84">
        <v>152874764</v>
      </c>
      <c r="M16" s="85">
        <v>190372999</v>
      </c>
      <c r="N16" s="32">
        <f t="shared" si="4"/>
        <v>14.379177716997162</v>
      </c>
      <c r="O16" s="31">
        <f t="shared" si="5"/>
        <v>18.63185230380281</v>
      </c>
      <c r="P16" s="6"/>
      <c r="Q16" s="33"/>
    </row>
    <row r="17" spans="1:17" ht="13.5">
      <c r="A17" s="3"/>
      <c r="B17" s="29" t="s">
        <v>23</v>
      </c>
      <c r="C17" s="63">
        <v>835964551</v>
      </c>
      <c r="D17" s="64">
        <v>981565238</v>
      </c>
      <c r="E17" s="65">
        <f t="shared" si="0"/>
        <v>145600687</v>
      </c>
      <c r="F17" s="63">
        <v>876014436</v>
      </c>
      <c r="G17" s="64">
        <v>1039503817</v>
      </c>
      <c r="H17" s="65">
        <f t="shared" si="1"/>
        <v>163489381</v>
      </c>
      <c r="I17" s="65">
        <v>1090887523</v>
      </c>
      <c r="J17" s="42">
        <f t="shared" si="2"/>
        <v>17.41708865834432</v>
      </c>
      <c r="K17" s="31">
        <f t="shared" si="3"/>
        <v>18.662863793262876</v>
      </c>
      <c r="L17" s="88">
        <v>152874764</v>
      </c>
      <c r="M17" s="85">
        <v>190372999</v>
      </c>
      <c r="N17" s="32">
        <f t="shared" si="4"/>
        <v>95.24180655480848</v>
      </c>
      <c r="O17" s="31">
        <f t="shared" si="5"/>
        <v>85.87845012621774</v>
      </c>
      <c r="P17" s="6"/>
      <c r="Q17" s="33"/>
    </row>
    <row r="18" spans="1:17" ht="13.5">
      <c r="A18" s="3"/>
      <c r="B18" s="34" t="s">
        <v>24</v>
      </c>
      <c r="C18" s="66">
        <v>2823090312</v>
      </c>
      <c r="D18" s="67">
        <v>2975965076</v>
      </c>
      <c r="E18" s="68">
        <f t="shared" si="0"/>
        <v>152874764</v>
      </c>
      <c r="F18" s="66">
        <v>2972465615</v>
      </c>
      <c r="G18" s="67">
        <v>3162838614</v>
      </c>
      <c r="H18" s="68">
        <f t="shared" si="1"/>
        <v>190372999</v>
      </c>
      <c r="I18" s="68">
        <v>3331091763</v>
      </c>
      <c r="J18" s="43">
        <f t="shared" si="2"/>
        <v>5.415156693718979</v>
      </c>
      <c r="K18" s="36">
        <f t="shared" si="3"/>
        <v>6.404548400469891</v>
      </c>
      <c r="L18" s="89">
        <v>152874764</v>
      </c>
      <c r="M18" s="87">
        <v>190372999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122825224</v>
      </c>
      <c r="D19" s="73">
        <v>115000002</v>
      </c>
      <c r="E19" s="74">
        <f t="shared" si="0"/>
        <v>-7825222</v>
      </c>
      <c r="F19" s="75">
        <v>162008701</v>
      </c>
      <c r="G19" s="76">
        <v>75709739</v>
      </c>
      <c r="H19" s="77">
        <f t="shared" si="1"/>
        <v>-86298962</v>
      </c>
      <c r="I19" s="77">
        <v>69924062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-144034379</v>
      </c>
      <c r="M22" s="85">
        <v>-225931892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112325222</v>
      </c>
      <c r="D23" s="64">
        <v>59977542</v>
      </c>
      <c r="E23" s="65">
        <f t="shared" si="0"/>
        <v>-52347680</v>
      </c>
      <c r="F23" s="63">
        <v>140183059</v>
      </c>
      <c r="G23" s="64">
        <v>48395047</v>
      </c>
      <c r="H23" s="65">
        <f t="shared" si="1"/>
        <v>-91788012</v>
      </c>
      <c r="I23" s="65">
        <v>56523702</v>
      </c>
      <c r="J23" s="30">
        <f t="shared" si="2"/>
        <v>-46.60367375013957</v>
      </c>
      <c r="K23" s="31">
        <f t="shared" si="3"/>
        <v>-65.47725000065807</v>
      </c>
      <c r="L23" s="84">
        <v>-144034379</v>
      </c>
      <c r="M23" s="85">
        <v>-225931892</v>
      </c>
      <c r="N23" s="32">
        <f t="shared" si="4"/>
        <v>36.34387870690233</v>
      </c>
      <c r="O23" s="31">
        <f t="shared" si="5"/>
        <v>40.62640789110021</v>
      </c>
      <c r="P23" s="6"/>
      <c r="Q23" s="33"/>
    </row>
    <row r="24" spans="1:17" ht="13.5">
      <c r="A24" s="7"/>
      <c r="B24" s="29" t="s">
        <v>29</v>
      </c>
      <c r="C24" s="63">
        <v>223197699</v>
      </c>
      <c r="D24" s="64">
        <v>131511000</v>
      </c>
      <c r="E24" s="65">
        <f t="shared" si="0"/>
        <v>-91686699</v>
      </c>
      <c r="F24" s="63">
        <v>265219451</v>
      </c>
      <c r="G24" s="64">
        <v>131075571</v>
      </c>
      <c r="H24" s="65">
        <f t="shared" si="1"/>
        <v>-134143880</v>
      </c>
      <c r="I24" s="65">
        <v>136855143</v>
      </c>
      <c r="J24" s="30">
        <f t="shared" si="2"/>
        <v>-41.07869364728531</v>
      </c>
      <c r="K24" s="31">
        <f t="shared" si="3"/>
        <v>-50.57844720446239</v>
      </c>
      <c r="L24" s="84">
        <v>-144034379</v>
      </c>
      <c r="M24" s="85">
        <v>-225931892</v>
      </c>
      <c r="N24" s="32">
        <f t="shared" si="4"/>
        <v>63.65612129309767</v>
      </c>
      <c r="O24" s="31">
        <f t="shared" si="5"/>
        <v>59.373592108899786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-144034379</v>
      </c>
      <c r="M25" s="85">
        <v>-225931892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335522921</v>
      </c>
      <c r="D26" s="67">
        <v>191488542</v>
      </c>
      <c r="E26" s="68">
        <f t="shared" si="0"/>
        <v>-144034379</v>
      </c>
      <c r="F26" s="66">
        <v>405402510</v>
      </c>
      <c r="G26" s="67">
        <v>179470618</v>
      </c>
      <c r="H26" s="68">
        <f t="shared" si="1"/>
        <v>-225931892</v>
      </c>
      <c r="I26" s="68">
        <v>193378845</v>
      </c>
      <c r="J26" s="43">
        <f t="shared" si="2"/>
        <v>-42.92832768942185</v>
      </c>
      <c r="K26" s="36">
        <f t="shared" si="3"/>
        <v>-55.73026471888396</v>
      </c>
      <c r="L26" s="89">
        <v>-144034379</v>
      </c>
      <c r="M26" s="87">
        <v>-225931892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81853971</v>
      </c>
      <c r="D28" s="64">
        <v>52125678</v>
      </c>
      <c r="E28" s="65">
        <f t="shared" si="0"/>
        <v>-29728293</v>
      </c>
      <c r="F28" s="63">
        <v>85665830</v>
      </c>
      <c r="G28" s="64">
        <v>50400000</v>
      </c>
      <c r="H28" s="65">
        <f t="shared" si="1"/>
        <v>-35265830</v>
      </c>
      <c r="I28" s="65">
        <v>54500000</v>
      </c>
      <c r="J28" s="30">
        <f t="shared" si="2"/>
        <v>-36.31869368927746</v>
      </c>
      <c r="K28" s="31">
        <f t="shared" si="3"/>
        <v>-41.16674057789436</v>
      </c>
      <c r="L28" s="84">
        <v>6869426</v>
      </c>
      <c r="M28" s="85">
        <v>-75826242</v>
      </c>
      <c r="N28" s="32">
        <f t="shared" si="4"/>
        <v>-432.7624025646394</v>
      </c>
      <c r="O28" s="31">
        <f t="shared" si="5"/>
        <v>46.508740338206394</v>
      </c>
      <c r="P28" s="6"/>
      <c r="Q28" s="33"/>
    </row>
    <row r="29" spans="1:17" ht="13.5">
      <c r="A29" s="7"/>
      <c r="B29" s="29" t="s">
        <v>33</v>
      </c>
      <c r="C29" s="63">
        <v>27308080</v>
      </c>
      <c r="D29" s="64">
        <v>20866780</v>
      </c>
      <c r="E29" s="65">
        <f t="shared" si="0"/>
        <v>-6441300</v>
      </c>
      <c r="F29" s="63">
        <v>69928147</v>
      </c>
      <c r="G29" s="64">
        <v>26447200</v>
      </c>
      <c r="H29" s="65">
        <f t="shared" si="1"/>
        <v>-43480947</v>
      </c>
      <c r="I29" s="65">
        <v>22874812</v>
      </c>
      <c r="J29" s="30">
        <f t="shared" si="2"/>
        <v>-23.58752427852855</v>
      </c>
      <c r="K29" s="31">
        <f t="shared" si="3"/>
        <v>-62.179464014683525</v>
      </c>
      <c r="L29" s="84">
        <v>6869426</v>
      </c>
      <c r="M29" s="85">
        <v>-75826242</v>
      </c>
      <c r="N29" s="32">
        <f t="shared" si="4"/>
        <v>-93.76765977244678</v>
      </c>
      <c r="O29" s="31">
        <f t="shared" si="5"/>
        <v>57.34287477942003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33611000</v>
      </c>
      <c r="E30" s="65">
        <f t="shared" si="0"/>
        <v>33611000</v>
      </c>
      <c r="F30" s="63">
        <v>0</v>
      </c>
      <c r="G30" s="64">
        <v>41111000</v>
      </c>
      <c r="H30" s="65">
        <f t="shared" si="1"/>
        <v>41111000</v>
      </c>
      <c r="I30" s="65">
        <v>35226800</v>
      </c>
      <c r="J30" s="30">
        <f t="shared" si="2"/>
        <v>0</v>
      </c>
      <c r="K30" s="31">
        <f t="shared" si="3"/>
        <v>0</v>
      </c>
      <c r="L30" s="84">
        <v>6869426</v>
      </c>
      <c r="M30" s="85">
        <v>-75826242</v>
      </c>
      <c r="N30" s="32">
        <f t="shared" si="4"/>
        <v>489.2839663750654</v>
      </c>
      <c r="O30" s="31">
        <f t="shared" si="5"/>
        <v>-54.21737767249497</v>
      </c>
      <c r="P30" s="6"/>
      <c r="Q30" s="33"/>
    </row>
    <row r="31" spans="1:17" ht="13.5">
      <c r="A31" s="7"/>
      <c r="B31" s="29" t="s">
        <v>35</v>
      </c>
      <c r="C31" s="63">
        <v>76070048</v>
      </c>
      <c r="D31" s="64">
        <v>51000000</v>
      </c>
      <c r="E31" s="65">
        <f t="shared" si="0"/>
        <v>-25070048</v>
      </c>
      <c r="F31" s="63">
        <v>67026000</v>
      </c>
      <c r="G31" s="64">
        <v>47458450</v>
      </c>
      <c r="H31" s="65">
        <f t="shared" si="1"/>
        <v>-19567550</v>
      </c>
      <c r="I31" s="65">
        <v>61000000</v>
      </c>
      <c r="J31" s="30">
        <f t="shared" si="2"/>
        <v>-32.956529750053534</v>
      </c>
      <c r="K31" s="31">
        <f t="shared" si="3"/>
        <v>-29.193969504371438</v>
      </c>
      <c r="L31" s="84">
        <v>6869426</v>
      </c>
      <c r="M31" s="85">
        <v>-75826242</v>
      </c>
      <c r="N31" s="32">
        <f t="shared" si="4"/>
        <v>-364.9511327438421</v>
      </c>
      <c r="O31" s="31">
        <f t="shared" si="5"/>
        <v>25.805775789336888</v>
      </c>
      <c r="P31" s="6"/>
      <c r="Q31" s="33"/>
    </row>
    <row r="32" spans="1:17" ht="13.5">
      <c r="A32" s="7"/>
      <c r="B32" s="29" t="s">
        <v>36</v>
      </c>
      <c r="C32" s="63">
        <v>150290822</v>
      </c>
      <c r="D32" s="64">
        <v>184788889</v>
      </c>
      <c r="E32" s="65">
        <f t="shared" si="0"/>
        <v>34498067</v>
      </c>
      <c r="F32" s="63">
        <v>182782533</v>
      </c>
      <c r="G32" s="64">
        <v>164159618</v>
      </c>
      <c r="H32" s="65">
        <f t="shared" si="1"/>
        <v>-18622915</v>
      </c>
      <c r="I32" s="65">
        <v>163702845</v>
      </c>
      <c r="J32" s="30">
        <f t="shared" si="2"/>
        <v>22.954207409950822</v>
      </c>
      <c r="K32" s="31">
        <f t="shared" si="3"/>
        <v>-10.18856380549229</v>
      </c>
      <c r="L32" s="84">
        <v>6869426</v>
      </c>
      <c r="M32" s="85">
        <v>-75826242</v>
      </c>
      <c r="N32" s="32">
        <f t="shared" si="4"/>
        <v>502.19722870586276</v>
      </c>
      <c r="O32" s="31">
        <f t="shared" si="5"/>
        <v>24.559986765531647</v>
      </c>
      <c r="P32" s="6"/>
      <c r="Q32" s="33"/>
    </row>
    <row r="33" spans="1:17" ht="14.25" thickBot="1">
      <c r="A33" s="7"/>
      <c r="B33" s="57" t="s">
        <v>37</v>
      </c>
      <c r="C33" s="81">
        <v>335522921</v>
      </c>
      <c r="D33" s="82">
        <v>342392347</v>
      </c>
      <c r="E33" s="83">
        <f t="shared" si="0"/>
        <v>6869426</v>
      </c>
      <c r="F33" s="81">
        <v>405402510</v>
      </c>
      <c r="G33" s="82">
        <v>329576268</v>
      </c>
      <c r="H33" s="83">
        <f t="shared" si="1"/>
        <v>-75826242</v>
      </c>
      <c r="I33" s="83">
        <v>337304457</v>
      </c>
      <c r="J33" s="58">
        <f t="shared" si="2"/>
        <v>2.0473790522347057</v>
      </c>
      <c r="K33" s="59">
        <f t="shared" si="3"/>
        <v>-18.703939943539076</v>
      </c>
      <c r="L33" s="96">
        <v>6869426</v>
      </c>
      <c r="M33" s="97">
        <v>-75826242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954887191</v>
      </c>
      <c r="D8" s="64">
        <v>1200771539</v>
      </c>
      <c r="E8" s="65">
        <f>($D8-$C8)</f>
        <v>245884348</v>
      </c>
      <c r="F8" s="63">
        <v>1012180423</v>
      </c>
      <c r="G8" s="64">
        <v>1272817830</v>
      </c>
      <c r="H8" s="65">
        <f>($G8-$F8)</f>
        <v>260637407</v>
      </c>
      <c r="I8" s="65">
        <v>1349186901</v>
      </c>
      <c r="J8" s="30">
        <f>IF($C8=0,0,($E8/$C8)*100)</f>
        <v>25.750093866323525</v>
      </c>
      <c r="K8" s="31">
        <f>IF($F8=0,0,($H8/$F8)*100)</f>
        <v>25.750093666848166</v>
      </c>
      <c r="L8" s="84">
        <v>236268785</v>
      </c>
      <c r="M8" s="85">
        <v>387698143</v>
      </c>
      <c r="N8" s="32">
        <f>IF($L8=0,0,($E8/$L8)*100)</f>
        <v>104.06975597728663</v>
      </c>
      <c r="O8" s="31">
        <f>IF($M8=0,0,($H8/$M8)*100)</f>
        <v>67.22689074113002</v>
      </c>
      <c r="P8" s="6"/>
      <c r="Q8" s="33"/>
    </row>
    <row r="9" spans="1:17" ht="13.5">
      <c r="A9" s="3"/>
      <c r="B9" s="29" t="s">
        <v>16</v>
      </c>
      <c r="C9" s="63">
        <v>3267407723</v>
      </c>
      <c r="D9" s="64">
        <v>3337702983</v>
      </c>
      <c r="E9" s="65">
        <f>($D9-$C9)</f>
        <v>70295260</v>
      </c>
      <c r="F9" s="63">
        <v>3531327275</v>
      </c>
      <c r="G9" s="64">
        <v>3732780156</v>
      </c>
      <c r="H9" s="65">
        <f>($G9-$F9)</f>
        <v>201452881</v>
      </c>
      <c r="I9" s="65">
        <v>4176196101</v>
      </c>
      <c r="J9" s="30">
        <f>IF($C9=0,0,($E9/$C9)*100)</f>
        <v>2.151407658896569</v>
      </c>
      <c r="K9" s="31">
        <f>IF($F9=0,0,($H9/$F9)*100)</f>
        <v>5.704735509115337</v>
      </c>
      <c r="L9" s="84">
        <v>236268785</v>
      </c>
      <c r="M9" s="85">
        <v>387698143</v>
      </c>
      <c r="N9" s="32">
        <f>IF($L9=0,0,($E9/$L9)*100)</f>
        <v>29.75224171064324</v>
      </c>
      <c r="O9" s="31">
        <f>IF($M9=0,0,($H9/$M9)*100)</f>
        <v>51.96127054959868</v>
      </c>
      <c r="P9" s="6"/>
      <c r="Q9" s="33"/>
    </row>
    <row r="10" spans="1:17" ht="13.5">
      <c r="A10" s="3"/>
      <c r="B10" s="29" t="s">
        <v>17</v>
      </c>
      <c r="C10" s="63">
        <v>1146058646</v>
      </c>
      <c r="D10" s="64">
        <v>1066147823</v>
      </c>
      <c r="E10" s="65">
        <f aca="true" t="shared" si="0" ref="E10:E33">($D10-$C10)</f>
        <v>-79910823</v>
      </c>
      <c r="F10" s="63">
        <v>1226764348</v>
      </c>
      <c r="G10" s="64">
        <v>1152372203</v>
      </c>
      <c r="H10" s="65">
        <f aca="true" t="shared" si="1" ref="H10:H33">($G10-$F10)</f>
        <v>-74392145</v>
      </c>
      <c r="I10" s="65">
        <v>1238484280</v>
      </c>
      <c r="J10" s="30">
        <f aca="true" t="shared" si="2" ref="J10:J33">IF($C10=0,0,($E10/$C10)*100)</f>
        <v>-6.972664381435154</v>
      </c>
      <c r="K10" s="31">
        <f aca="true" t="shared" si="3" ref="K10:K33">IF($F10=0,0,($H10/$F10)*100)</f>
        <v>-6.064094144998743</v>
      </c>
      <c r="L10" s="84">
        <v>236268785</v>
      </c>
      <c r="M10" s="85">
        <v>387698143</v>
      </c>
      <c r="N10" s="32">
        <f aca="true" t="shared" si="4" ref="N10:N33">IF($L10=0,0,($E10/$L10)*100)</f>
        <v>-33.82199768792987</v>
      </c>
      <c r="O10" s="31">
        <f aca="true" t="shared" si="5" ref="O10:O33">IF($M10=0,0,($H10/$M10)*100)</f>
        <v>-19.1881612907287</v>
      </c>
      <c r="P10" s="6"/>
      <c r="Q10" s="33"/>
    </row>
    <row r="11" spans="1:17" ht="13.5">
      <c r="A11" s="7"/>
      <c r="B11" s="34" t="s">
        <v>18</v>
      </c>
      <c r="C11" s="66">
        <v>5368353560</v>
      </c>
      <c r="D11" s="67">
        <v>5604622345</v>
      </c>
      <c r="E11" s="68">
        <f t="shared" si="0"/>
        <v>236268785</v>
      </c>
      <c r="F11" s="66">
        <v>5770272046</v>
      </c>
      <c r="G11" s="67">
        <v>6157970189</v>
      </c>
      <c r="H11" s="68">
        <f t="shared" si="1"/>
        <v>387698143</v>
      </c>
      <c r="I11" s="68">
        <v>6763867282</v>
      </c>
      <c r="J11" s="35">
        <f t="shared" si="2"/>
        <v>4.401140542613591</v>
      </c>
      <c r="K11" s="36">
        <f t="shared" si="3"/>
        <v>6.718888466770913</v>
      </c>
      <c r="L11" s="86">
        <v>236268785</v>
      </c>
      <c r="M11" s="87">
        <v>387698143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1368957002</v>
      </c>
      <c r="D13" s="64">
        <v>1455415928</v>
      </c>
      <c r="E13" s="65">
        <f t="shared" si="0"/>
        <v>86458926</v>
      </c>
      <c r="F13" s="63">
        <v>1471871001</v>
      </c>
      <c r="G13" s="64">
        <v>1535852923</v>
      </c>
      <c r="H13" s="65">
        <f t="shared" si="1"/>
        <v>63981922</v>
      </c>
      <c r="I13" s="65">
        <v>1655054888</v>
      </c>
      <c r="J13" s="30">
        <f t="shared" si="2"/>
        <v>6.315678715524769</v>
      </c>
      <c r="K13" s="31">
        <f t="shared" si="3"/>
        <v>4.346978910280195</v>
      </c>
      <c r="L13" s="84">
        <v>109891269</v>
      </c>
      <c r="M13" s="85">
        <v>144472474</v>
      </c>
      <c r="N13" s="32">
        <f t="shared" si="4"/>
        <v>78.67679278505739</v>
      </c>
      <c r="O13" s="31">
        <f t="shared" si="5"/>
        <v>44.286582923747815</v>
      </c>
      <c r="P13" s="6"/>
      <c r="Q13" s="33"/>
    </row>
    <row r="14" spans="1:17" ht="13.5">
      <c r="A14" s="3"/>
      <c r="B14" s="29" t="s">
        <v>21</v>
      </c>
      <c r="C14" s="63">
        <v>116788701</v>
      </c>
      <c r="D14" s="64">
        <v>116890701</v>
      </c>
      <c r="E14" s="65">
        <f t="shared" si="0"/>
        <v>102000</v>
      </c>
      <c r="F14" s="63">
        <v>123796023</v>
      </c>
      <c r="G14" s="64">
        <v>123901083</v>
      </c>
      <c r="H14" s="65">
        <f t="shared" si="1"/>
        <v>105060</v>
      </c>
      <c r="I14" s="65">
        <v>131331997</v>
      </c>
      <c r="J14" s="30">
        <f t="shared" si="2"/>
        <v>0.08733721595208084</v>
      </c>
      <c r="K14" s="31">
        <f t="shared" si="3"/>
        <v>0.08486540799456861</v>
      </c>
      <c r="L14" s="84">
        <v>109891269</v>
      </c>
      <c r="M14" s="85">
        <v>144472474</v>
      </c>
      <c r="N14" s="32">
        <f t="shared" si="4"/>
        <v>0.09281902095424888</v>
      </c>
      <c r="O14" s="31">
        <f t="shared" si="5"/>
        <v>0.07271973483336348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109891269</v>
      </c>
      <c r="M15" s="85">
        <v>144472474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2229395619</v>
      </c>
      <c r="D16" s="64">
        <v>2282599889</v>
      </c>
      <c r="E16" s="65">
        <f t="shared" si="0"/>
        <v>53204270</v>
      </c>
      <c r="F16" s="63">
        <v>2425368840</v>
      </c>
      <c r="G16" s="64">
        <v>2561794895</v>
      </c>
      <c r="H16" s="65">
        <f t="shared" si="1"/>
        <v>136426055</v>
      </c>
      <c r="I16" s="65">
        <v>2875643172</v>
      </c>
      <c r="J16" s="30">
        <f t="shared" si="2"/>
        <v>2.386488496997446</v>
      </c>
      <c r="K16" s="31">
        <f t="shared" si="3"/>
        <v>5.624961150238905</v>
      </c>
      <c r="L16" s="84">
        <v>109891269</v>
      </c>
      <c r="M16" s="85">
        <v>144472474</v>
      </c>
      <c r="N16" s="32">
        <f t="shared" si="4"/>
        <v>48.415375019465834</v>
      </c>
      <c r="O16" s="31">
        <f t="shared" si="5"/>
        <v>94.43048299982736</v>
      </c>
      <c r="P16" s="6"/>
      <c r="Q16" s="33"/>
    </row>
    <row r="17" spans="1:17" ht="13.5">
      <c r="A17" s="3"/>
      <c r="B17" s="29" t="s">
        <v>23</v>
      </c>
      <c r="C17" s="63">
        <v>1503474387</v>
      </c>
      <c r="D17" s="64">
        <v>1473600460</v>
      </c>
      <c r="E17" s="65">
        <f t="shared" si="0"/>
        <v>-29873927</v>
      </c>
      <c r="F17" s="63">
        <v>1574046201</v>
      </c>
      <c r="G17" s="64">
        <v>1518005638</v>
      </c>
      <c r="H17" s="65">
        <f t="shared" si="1"/>
        <v>-56040563</v>
      </c>
      <c r="I17" s="65">
        <v>1588381678</v>
      </c>
      <c r="J17" s="42">
        <f t="shared" si="2"/>
        <v>-1.9869927454906486</v>
      </c>
      <c r="K17" s="31">
        <f t="shared" si="3"/>
        <v>-3.560287046491846</v>
      </c>
      <c r="L17" s="88">
        <v>109891269</v>
      </c>
      <c r="M17" s="85">
        <v>144472474</v>
      </c>
      <c r="N17" s="32">
        <f t="shared" si="4"/>
        <v>-27.184986825477463</v>
      </c>
      <c r="O17" s="31">
        <f t="shared" si="5"/>
        <v>-38.78978565840854</v>
      </c>
      <c r="P17" s="6"/>
      <c r="Q17" s="33"/>
    </row>
    <row r="18" spans="1:17" ht="13.5">
      <c r="A18" s="3"/>
      <c r="B18" s="34" t="s">
        <v>24</v>
      </c>
      <c r="C18" s="66">
        <v>5218615709</v>
      </c>
      <c r="D18" s="67">
        <v>5328506978</v>
      </c>
      <c r="E18" s="68">
        <f t="shared" si="0"/>
        <v>109891269</v>
      </c>
      <c r="F18" s="66">
        <v>5595082065</v>
      </c>
      <c r="G18" s="67">
        <v>5739554539</v>
      </c>
      <c r="H18" s="68">
        <f t="shared" si="1"/>
        <v>144472474</v>
      </c>
      <c r="I18" s="68">
        <v>6250411735</v>
      </c>
      <c r="J18" s="43">
        <f t="shared" si="2"/>
        <v>2.1057551490231794</v>
      </c>
      <c r="K18" s="36">
        <f t="shared" si="3"/>
        <v>2.582133243473704</v>
      </c>
      <c r="L18" s="89">
        <v>109891269</v>
      </c>
      <c r="M18" s="87">
        <v>144472474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149737851</v>
      </c>
      <c r="D19" s="73">
        <v>276115367</v>
      </c>
      <c r="E19" s="74">
        <f t="shared" si="0"/>
        <v>126377516</v>
      </c>
      <c r="F19" s="75">
        <v>175189981</v>
      </c>
      <c r="G19" s="76">
        <v>418415650</v>
      </c>
      <c r="H19" s="77">
        <f t="shared" si="1"/>
        <v>243225669</v>
      </c>
      <c r="I19" s="77">
        <v>513455547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5631044</v>
      </c>
      <c r="E22" s="65">
        <f t="shared" si="0"/>
        <v>5631044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-79162617</v>
      </c>
      <c r="M22" s="85">
        <v>-74787052</v>
      </c>
      <c r="N22" s="32">
        <f t="shared" si="4"/>
        <v>-7.113261553745753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118000000</v>
      </c>
      <c r="D23" s="64">
        <v>0</v>
      </c>
      <c r="E23" s="65">
        <f t="shared" si="0"/>
        <v>-118000000</v>
      </c>
      <c r="F23" s="63">
        <v>118000000</v>
      </c>
      <c r="G23" s="64">
        <v>0</v>
      </c>
      <c r="H23" s="65">
        <f t="shared" si="1"/>
        <v>-118000000</v>
      </c>
      <c r="I23" s="65">
        <v>0</v>
      </c>
      <c r="J23" s="30">
        <f t="shared" si="2"/>
        <v>-100</v>
      </c>
      <c r="K23" s="31">
        <f t="shared" si="3"/>
        <v>-100</v>
      </c>
      <c r="L23" s="84">
        <v>-79162617</v>
      </c>
      <c r="M23" s="85">
        <v>-74787052</v>
      </c>
      <c r="N23" s="32">
        <f t="shared" si="4"/>
        <v>149.0602565602398</v>
      </c>
      <c r="O23" s="31">
        <f t="shared" si="5"/>
        <v>157.78132289530546</v>
      </c>
      <c r="P23" s="6"/>
      <c r="Q23" s="33"/>
    </row>
    <row r="24" spans="1:17" ht="13.5">
      <c r="A24" s="7"/>
      <c r="B24" s="29" t="s">
        <v>29</v>
      </c>
      <c r="C24" s="63">
        <v>396145061</v>
      </c>
      <c r="D24" s="64">
        <v>429351400</v>
      </c>
      <c r="E24" s="65">
        <f t="shared" si="0"/>
        <v>33206339</v>
      </c>
      <c r="F24" s="63">
        <v>449605835</v>
      </c>
      <c r="G24" s="64">
        <v>492818783</v>
      </c>
      <c r="H24" s="65">
        <f t="shared" si="1"/>
        <v>43212948</v>
      </c>
      <c r="I24" s="65">
        <v>504996732</v>
      </c>
      <c r="J24" s="30">
        <f t="shared" si="2"/>
        <v>8.382368548575695</v>
      </c>
      <c r="K24" s="31">
        <f t="shared" si="3"/>
        <v>9.611296081155174</v>
      </c>
      <c r="L24" s="84">
        <v>-79162617</v>
      </c>
      <c r="M24" s="85">
        <v>-74787052</v>
      </c>
      <c r="N24" s="32">
        <f t="shared" si="4"/>
        <v>-41.946995006494035</v>
      </c>
      <c r="O24" s="31">
        <f t="shared" si="5"/>
        <v>-57.781322895305465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-79162617</v>
      </c>
      <c r="M25" s="85">
        <v>-74787052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514145061</v>
      </c>
      <c r="D26" s="67">
        <v>434982444</v>
      </c>
      <c r="E26" s="68">
        <f t="shared" si="0"/>
        <v>-79162617</v>
      </c>
      <c r="F26" s="66">
        <v>567605835</v>
      </c>
      <c r="G26" s="67">
        <v>492818783</v>
      </c>
      <c r="H26" s="68">
        <f t="shared" si="1"/>
        <v>-74787052</v>
      </c>
      <c r="I26" s="68">
        <v>504996732</v>
      </c>
      <c r="J26" s="43">
        <f t="shared" si="2"/>
        <v>-15.396942031501885</v>
      </c>
      <c r="K26" s="36">
        <f t="shared" si="3"/>
        <v>-13.175877940014482</v>
      </c>
      <c r="L26" s="89">
        <v>-79162617</v>
      </c>
      <c r="M26" s="87">
        <v>-74787052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66235000</v>
      </c>
      <c r="D28" s="64">
        <v>105842821</v>
      </c>
      <c r="E28" s="65">
        <f t="shared" si="0"/>
        <v>39607821</v>
      </c>
      <c r="F28" s="63">
        <v>67033250</v>
      </c>
      <c r="G28" s="64">
        <v>121425500</v>
      </c>
      <c r="H28" s="65">
        <f t="shared" si="1"/>
        <v>54392250</v>
      </c>
      <c r="I28" s="65">
        <v>138659386</v>
      </c>
      <c r="J28" s="30">
        <f t="shared" si="2"/>
        <v>59.79892956895901</v>
      </c>
      <c r="K28" s="31">
        <f t="shared" si="3"/>
        <v>81.14219435876971</v>
      </c>
      <c r="L28" s="84">
        <v>41226240</v>
      </c>
      <c r="M28" s="85">
        <v>29718188</v>
      </c>
      <c r="N28" s="32">
        <f t="shared" si="4"/>
        <v>96.07429879610656</v>
      </c>
      <c r="O28" s="31">
        <f t="shared" si="5"/>
        <v>183.0268049990127</v>
      </c>
      <c r="P28" s="6"/>
      <c r="Q28" s="33"/>
    </row>
    <row r="29" spans="1:17" ht="13.5">
      <c r="A29" s="7"/>
      <c r="B29" s="29" t="s">
        <v>33</v>
      </c>
      <c r="C29" s="63">
        <v>9344872</v>
      </c>
      <c r="D29" s="64">
        <v>14331044</v>
      </c>
      <c r="E29" s="65">
        <f t="shared" si="0"/>
        <v>4986172</v>
      </c>
      <c r="F29" s="63">
        <v>11384622</v>
      </c>
      <c r="G29" s="64">
        <v>9570000</v>
      </c>
      <c r="H29" s="65">
        <f t="shared" si="1"/>
        <v>-1814622</v>
      </c>
      <c r="I29" s="65">
        <v>9000000</v>
      </c>
      <c r="J29" s="30">
        <f t="shared" si="2"/>
        <v>53.35730655272752</v>
      </c>
      <c r="K29" s="31">
        <f t="shared" si="3"/>
        <v>-15.939238035307628</v>
      </c>
      <c r="L29" s="84">
        <v>41226240</v>
      </c>
      <c r="M29" s="85">
        <v>29718188</v>
      </c>
      <c r="N29" s="32">
        <f t="shared" si="4"/>
        <v>12.094656218951814</v>
      </c>
      <c r="O29" s="31">
        <f t="shared" si="5"/>
        <v>-6.106099066336077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41226240</v>
      </c>
      <c r="M30" s="85">
        <v>29718188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223825262</v>
      </c>
      <c r="D31" s="64">
        <v>258905942</v>
      </c>
      <c r="E31" s="65">
        <f t="shared" si="0"/>
        <v>35080680</v>
      </c>
      <c r="F31" s="63">
        <v>226187317</v>
      </c>
      <c r="G31" s="64">
        <v>268470783</v>
      </c>
      <c r="H31" s="65">
        <f t="shared" si="1"/>
        <v>42283466</v>
      </c>
      <c r="I31" s="65">
        <v>286796590</v>
      </c>
      <c r="J31" s="30">
        <f t="shared" si="2"/>
        <v>15.673244247112732</v>
      </c>
      <c r="K31" s="31">
        <f t="shared" si="3"/>
        <v>18.694003961327326</v>
      </c>
      <c r="L31" s="84">
        <v>41226240</v>
      </c>
      <c r="M31" s="85">
        <v>29718188</v>
      </c>
      <c r="N31" s="32">
        <f t="shared" si="4"/>
        <v>85.09308634500745</v>
      </c>
      <c r="O31" s="31">
        <f t="shared" si="5"/>
        <v>142.28144057773645</v>
      </c>
      <c r="P31" s="6"/>
      <c r="Q31" s="33"/>
    </row>
    <row r="32" spans="1:17" ht="13.5">
      <c r="A32" s="7"/>
      <c r="B32" s="29" t="s">
        <v>36</v>
      </c>
      <c r="C32" s="63">
        <v>214739927</v>
      </c>
      <c r="D32" s="64">
        <v>176291494</v>
      </c>
      <c r="E32" s="65">
        <f t="shared" si="0"/>
        <v>-38448433</v>
      </c>
      <c r="F32" s="63">
        <v>263000646</v>
      </c>
      <c r="G32" s="64">
        <v>197857740</v>
      </c>
      <c r="H32" s="65">
        <f t="shared" si="1"/>
        <v>-65142906</v>
      </c>
      <c r="I32" s="65">
        <v>175815620</v>
      </c>
      <c r="J32" s="30">
        <f t="shared" si="2"/>
        <v>-17.904650307532236</v>
      </c>
      <c r="K32" s="31">
        <f t="shared" si="3"/>
        <v>-24.76910493976505</v>
      </c>
      <c r="L32" s="84">
        <v>41226240</v>
      </c>
      <c r="M32" s="85">
        <v>29718188</v>
      </c>
      <c r="N32" s="32">
        <f t="shared" si="4"/>
        <v>-93.26204136006582</v>
      </c>
      <c r="O32" s="31">
        <f t="shared" si="5"/>
        <v>-219.2021465104131</v>
      </c>
      <c r="P32" s="6"/>
      <c r="Q32" s="33"/>
    </row>
    <row r="33" spans="1:17" ht="14.25" thickBot="1">
      <c r="A33" s="7"/>
      <c r="B33" s="57" t="s">
        <v>37</v>
      </c>
      <c r="C33" s="81">
        <v>514145061</v>
      </c>
      <c r="D33" s="82">
        <v>555371301</v>
      </c>
      <c r="E33" s="83">
        <f t="shared" si="0"/>
        <v>41226240</v>
      </c>
      <c r="F33" s="81">
        <v>567605835</v>
      </c>
      <c r="G33" s="82">
        <v>597324023</v>
      </c>
      <c r="H33" s="83">
        <f t="shared" si="1"/>
        <v>29718188</v>
      </c>
      <c r="I33" s="83">
        <v>610271596</v>
      </c>
      <c r="J33" s="58">
        <f t="shared" si="2"/>
        <v>8.018406307320339</v>
      </c>
      <c r="K33" s="59">
        <f t="shared" si="3"/>
        <v>5.235708685059589</v>
      </c>
      <c r="L33" s="96">
        <v>41226240</v>
      </c>
      <c r="M33" s="97">
        <v>29718188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310272645</v>
      </c>
      <c r="D8" s="64">
        <v>341427219</v>
      </c>
      <c r="E8" s="65">
        <f>($D8-$C8)</f>
        <v>31154574</v>
      </c>
      <c r="F8" s="63">
        <v>327337640</v>
      </c>
      <c r="G8" s="64">
        <v>358498580</v>
      </c>
      <c r="H8" s="65">
        <f>($G8-$F8)</f>
        <v>31160940</v>
      </c>
      <c r="I8" s="65">
        <v>380008495</v>
      </c>
      <c r="J8" s="30">
        <f>IF($C8=0,0,($E8/$C8)*100)</f>
        <v>10.041031493446676</v>
      </c>
      <c r="K8" s="31">
        <f>IF($F8=0,0,($H8/$F8)*100)</f>
        <v>9.519510191373042</v>
      </c>
      <c r="L8" s="84">
        <v>123259255</v>
      </c>
      <c r="M8" s="85">
        <v>155731445</v>
      </c>
      <c r="N8" s="32">
        <f>IF($L8=0,0,($E8/$L8)*100)</f>
        <v>25.27564684696496</v>
      </c>
      <c r="O8" s="31">
        <f>IF($M8=0,0,($H8/$M8)*100)</f>
        <v>20.009407862362032</v>
      </c>
      <c r="P8" s="6"/>
      <c r="Q8" s="33"/>
    </row>
    <row r="9" spans="1:17" ht="13.5">
      <c r="A9" s="3"/>
      <c r="B9" s="29" t="s">
        <v>16</v>
      </c>
      <c r="C9" s="63">
        <v>1058374186</v>
      </c>
      <c r="D9" s="64">
        <v>1199673022</v>
      </c>
      <c r="E9" s="65">
        <f>($D9-$C9)</f>
        <v>141298836</v>
      </c>
      <c r="F9" s="63">
        <v>1117108025</v>
      </c>
      <c r="G9" s="64">
        <v>1259656675</v>
      </c>
      <c r="H9" s="65">
        <f>($G9-$F9)</f>
        <v>142548650</v>
      </c>
      <c r="I9" s="65">
        <v>1344025876</v>
      </c>
      <c r="J9" s="30">
        <f>IF($C9=0,0,($E9/$C9)*100)</f>
        <v>13.350555774042661</v>
      </c>
      <c r="K9" s="31">
        <f>IF($F9=0,0,($H9/$F9)*100)</f>
        <v>12.760507203410343</v>
      </c>
      <c r="L9" s="84">
        <v>123259255</v>
      </c>
      <c r="M9" s="85">
        <v>155731445</v>
      </c>
      <c r="N9" s="32">
        <f>IF($L9=0,0,($E9/$L9)*100)</f>
        <v>114.63547787953124</v>
      </c>
      <c r="O9" s="31">
        <f>IF($M9=0,0,($H9/$M9)*100)</f>
        <v>91.53491769115737</v>
      </c>
      <c r="P9" s="6"/>
      <c r="Q9" s="33"/>
    </row>
    <row r="10" spans="1:17" ht="13.5">
      <c r="A10" s="3"/>
      <c r="B10" s="29" t="s">
        <v>17</v>
      </c>
      <c r="C10" s="63">
        <v>487171175</v>
      </c>
      <c r="D10" s="64">
        <v>437977020</v>
      </c>
      <c r="E10" s="65">
        <f aca="true" t="shared" si="0" ref="E10:E33">($D10-$C10)</f>
        <v>-49194155</v>
      </c>
      <c r="F10" s="63">
        <v>477854013</v>
      </c>
      <c r="G10" s="64">
        <v>459875868</v>
      </c>
      <c r="H10" s="65">
        <f aca="true" t="shared" si="1" ref="H10:H33">($G10-$F10)</f>
        <v>-17978145</v>
      </c>
      <c r="I10" s="65">
        <v>481567638</v>
      </c>
      <c r="J10" s="30">
        <f aca="true" t="shared" si="2" ref="J10:J33">IF($C10=0,0,($E10/$C10)*100)</f>
        <v>-10.097919894377988</v>
      </c>
      <c r="K10" s="31">
        <f aca="true" t="shared" si="3" ref="K10:K33">IF($F10=0,0,($H10/$F10)*100)</f>
        <v>-3.762267242903744</v>
      </c>
      <c r="L10" s="84">
        <v>123259255</v>
      </c>
      <c r="M10" s="85">
        <v>155731445</v>
      </c>
      <c r="N10" s="32">
        <f aca="true" t="shared" si="4" ref="N10:N33">IF($L10=0,0,($E10/$L10)*100)</f>
        <v>-39.9111247264962</v>
      </c>
      <c r="O10" s="31">
        <f aca="true" t="shared" si="5" ref="O10:O33">IF($M10=0,0,($H10/$M10)*100)</f>
        <v>-11.544325553519394</v>
      </c>
      <c r="P10" s="6"/>
      <c r="Q10" s="33"/>
    </row>
    <row r="11" spans="1:17" ht="13.5">
      <c r="A11" s="7"/>
      <c r="B11" s="34" t="s">
        <v>18</v>
      </c>
      <c r="C11" s="66">
        <v>1855818006</v>
      </c>
      <c r="D11" s="67">
        <v>1979077261</v>
      </c>
      <c r="E11" s="68">
        <f t="shared" si="0"/>
        <v>123259255</v>
      </c>
      <c r="F11" s="66">
        <v>1922299678</v>
      </c>
      <c r="G11" s="67">
        <v>2078031123</v>
      </c>
      <c r="H11" s="68">
        <f t="shared" si="1"/>
        <v>155731445</v>
      </c>
      <c r="I11" s="68">
        <v>2205602009</v>
      </c>
      <c r="J11" s="35">
        <f t="shared" si="2"/>
        <v>6.641774926285525</v>
      </c>
      <c r="K11" s="36">
        <f t="shared" si="3"/>
        <v>8.101309425491149</v>
      </c>
      <c r="L11" s="86">
        <v>123259255</v>
      </c>
      <c r="M11" s="87">
        <v>155731445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475719795</v>
      </c>
      <c r="D13" s="64">
        <v>600528152</v>
      </c>
      <c r="E13" s="65">
        <f t="shared" si="0"/>
        <v>124808357</v>
      </c>
      <c r="F13" s="63">
        <v>502407661</v>
      </c>
      <c r="G13" s="64">
        <v>631815013</v>
      </c>
      <c r="H13" s="65">
        <f t="shared" si="1"/>
        <v>129407352</v>
      </c>
      <c r="I13" s="65">
        <v>681961715</v>
      </c>
      <c r="J13" s="30">
        <f t="shared" si="2"/>
        <v>26.235687123341165</v>
      </c>
      <c r="K13" s="31">
        <f t="shared" si="3"/>
        <v>25.75744003234855</v>
      </c>
      <c r="L13" s="84">
        <v>247555922</v>
      </c>
      <c r="M13" s="85">
        <v>281518774</v>
      </c>
      <c r="N13" s="32">
        <f t="shared" si="4"/>
        <v>50.41622757059312</v>
      </c>
      <c r="O13" s="31">
        <f t="shared" si="5"/>
        <v>45.96757443963577</v>
      </c>
      <c r="P13" s="6"/>
      <c r="Q13" s="33"/>
    </row>
    <row r="14" spans="1:17" ht="13.5">
      <c r="A14" s="3"/>
      <c r="B14" s="29" t="s">
        <v>21</v>
      </c>
      <c r="C14" s="63">
        <v>173289274</v>
      </c>
      <c r="D14" s="64">
        <v>174245110</v>
      </c>
      <c r="E14" s="65">
        <f t="shared" si="0"/>
        <v>955836</v>
      </c>
      <c r="F14" s="63">
        <v>182820184</v>
      </c>
      <c r="G14" s="64">
        <v>183654346</v>
      </c>
      <c r="H14" s="65">
        <f t="shared" si="1"/>
        <v>834162</v>
      </c>
      <c r="I14" s="65">
        <v>180053280</v>
      </c>
      <c r="J14" s="30">
        <f t="shared" si="2"/>
        <v>0.551584052455549</v>
      </c>
      <c r="K14" s="31">
        <f t="shared" si="3"/>
        <v>0.45627456539481437</v>
      </c>
      <c r="L14" s="84">
        <v>247555922</v>
      </c>
      <c r="M14" s="85">
        <v>281518774</v>
      </c>
      <c r="N14" s="32">
        <f t="shared" si="4"/>
        <v>0.38610912325498725</v>
      </c>
      <c r="O14" s="31">
        <f t="shared" si="5"/>
        <v>0.2963077695130912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247555922</v>
      </c>
      <c r="M15" s="85">
        <v>281518774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660145572</v>
      </c>
      <c r="D16" s="64">
        <v>596993229</v>
      </c>
      <c r="E16" s="65">
        <f t="shared" si="0"/>
        <v>-63152343</v>
      </c>
      <c r="F16" s="63">
        <v>696452823</v>
      </c>
      <c r="G16" s="64">
        <v>629230863</v>
      </c>
      <c r="H16" s="65">
        <f t="shared" si="1"/>
        <v>-67221960</v>
      </c>
      <c r="I16" s="65">
        <v>673277024</v>
      </c>
      <c r="J16" s="30">
        <f t="shared" si="2"/>
        <v>-9.566426812297092</v>
      </c>
      <c r="K16" s="31">
        <f t="shared" si="3"/>
        <v>-9.652047888963757</v>
      </c>
      <c r="L16" s="84">
        <v>247555922</v>
      </c>
      <c r="M16" s="85">
        <v>281518774</v>
      </c>
      <c r="N16" s="32">
        <f t="shared" si="4"/>
        <v>-25.51033418622884</v>
      </c>
      <c r="O16" s="31">
        <f t="shared" si="5"/>
        <v>-23.87832223225013</v>
      </c>
      <c r="P16" s="6"/>
      <c r="Q16" s="33"/>
    </row>
    <row r="17" spans="1:17" ht="13.5">
      <c r="A17" s="3"/>
      <c r="B17" s="29" t="s">
        <v>23</v>
      </c>
      <c r="C17" s="63">
        <v>875925798</v>
      </c>
      <c r="D17" s="64">
        <v>1060869870</v>
      </c>
      <c r="E17" s="65">
        <f t="shared" si="0"/>
        <v>184944072</v>
      </c>
      <c r="F17" s="63">
        <v>898783216</v>
      </c>
      <c r="G17" s="64">
        <v>1117282436</v>
      </c>
      <c r="H17" s="65">
        <f t="shared" si="1"/>
        <v>218499220</v>
      </c>
      <c r="I17" s="65">
        <v>1166439245</v>
      </c>
      <c r="J17" s="42">
        <f t="shared" si="2"/>
        <v>21.114125468422383</v>
      </c>
      <c r="K17" s="31">
        <f t="shared" si="3"/>
        <v>24.310558554088534</v>
      </c>
      <c r="L17" s="88">
        <v>247555922</v>
      </c>
      <c r="M17" s="85">
        <v>281518774</v>
      </c>
      <c r="N17" s="32">
        <f t="shared" si="4"/>
        <v>74.70799749238073</v>
      </c>
      <c r="O17" s="31">
        <f t="shared" si="5"/>
        <v>77.61444002310127</v>
      </c>
      <c r="P17" s="6"/>
      <c r="Q17" s="33"/>
    </row>
    <row r="18" spans="1:17" ht="13.5">
      <c r="A18" s="3"/>
      <c r="B18" s="34" t="s">
        <v>24</v>
      </c>
      <c r="C18" s="66">
        <v>2185080439</v>
      </c>
      <c r="D18" s="67">
        <v>2432636361</v>
      </c>
      <c r="E18" s="68">
        <f t="shared" si="0"/>
        <v>247555922</v>
      </c>
      <c r="F18" s="66">
        <v>2280463884</v>
      </c>
      <c r="G18" s="67">
        <v>2561982658</v>
      </c>
      <c r="H18" s="68">
        <f t="shared" si="1"/>
        <v>281518774</v>
      </c>
      <c r="I18" s="68">
        <v>2701731264</v>
      </c>
      <c r="J18" s="43">
        <f t="shared" si="2"/>
        <v>11.329373398871015</v>
      </c>
      <c r="K18" s="36">
        <f t="shared" si="3"/>
        <v>12.344803001493181</v>
      </c>
      <c r="L18" s="89">
        <v>247555922</v>
      </c>
      <c r="M18" s="87">
        <v>281518774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-329262433</v>
      </c>
      <c r="D19" s="73">
        <v>-453559100</v>
      </c>
      <c r="E19" s="74">
        <f t="shared" si="0"/>
        <v>-124296667</v>
      </c>
      <c r="F19" s="75">
        <v>-358164206</v>
      </c>
      <c r="G19" s="76">
        <v>-483951535</v>
      </c>
      <c r="H19" s="77">
        <f t="shared" si="1"/>
        <v>-125787329</v>
      </c>
      <c r="I19" s="77">
        <v>-496129255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-2321457780</v>
      </c>
      <c r="M22" s="85">
        <v>-2166932780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44000000</v>
      </c>
      <c r="D23" s="64">
        <v>2300000</v>
      </c>
      <c r="E23" s="65">
        <f t="shared" si="0"/>
        <v>-41700000</v>
      </c>
      <c r="F23" s="63">
        <v>56000000</v>
      </c>
      <c r="G23" s="64">
        <v>1500000</v>
      </c>
      <c r="H23" s="65">
        <f t="shared" si="1"/>
        <v>-54500000</v>
      </c>
      <c r="I23" s="65">
        <v>1</v>
      </c>
      <c r="J23" s="30">
        <f t="shared" si="2"/>
        <v>-94.77272727272728</v>
      </c>
      <c r="K23" s="31">
        <f t="shared" si="3"/>
        <v>-97.32142857142857</v>
      </c>
      <c r="L23" s="84">
        <v>-2321457780</v>
      </c>
      <c r="M23" s="85">
        <v>-2166932780</v>
      </c>
      <c r="N23" s="32">
        <f t="shared" si="4"/>
        <v>1.7962850911723238</v>
      </c>
      <c r="O23" s="31">
        <f t="shared" si="5"/>
        <v>2.515075709916576</v>
      </c>
      <c r="P23" s="6"/>
      <c r="Q23" s="33"/>
    </row>
    <row r="24" spans="1:17" ht="13.5">
      <c r="A24" s="7"/>
      <c r="B24" s="29" t="s">
        <v>29</v>
      </c>
      <c r="C24" s="63">
        <v>175568000</v>
      </c>
      <c r="D24" s="64">
        <v>-2104189780</v>
      </c>
      <c r="E24" s="65">
        <f t="shared" si="0"/>
        <v>-2279757780</v>
      </c>
      <c r="F24" s="63">
        <v>0</v>
      </c>
      <c r="G24" s="64">
        <v>-2112432780</v>
      </c>
      <c r="H24" s="65">
        <f t="shared" si="1"/>
        <v>-2112432780</v>
      </c>
      <c r="I24" s="65">
        <v>-2112432780</v>
      </c>
      <c r="J24" s="30">
        <f t="shared" si="2"/>
        <v>-1298.5041579331084</v>
      </c>
      <c r="K24" s="31">
        <f t="shared" si="3"/>
        <v>0</v>
      </c>
      <c r="L24" s="84">
        <v>-2321457780</v>
      </c>
      <c r="M24" s="85">
        <v>-2166932780</v>
      </c>
      <c r="N24" s="32">
        <f t="shared" si="4"/>
        <v>98.20371490882768</v>
      </c>
      <c r="O24" s="31">
        <f t="shared" si="5"/>
        <v>97.48492429008341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-2321457780</v>
      </c>
      <c r="M25" s="85">
        <v>-2166932780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219568000</v>
      </c>
      <c r="D26" s="67">
        <v>-2101889780</v>
      </c>
      <c r="E26" s="68">
        <f t="shared" si="0"/>
        <v>-2321457780</v>
      </c>
      <c r="F26" s="66">
        <v>56000000</v>
      </c>
      <c r="G26" s="67">
        <v>-2110932780</v>
      </c>
      <c r="H26" s="68">
        <f t="shared" si="1"/>
        <v>-2166932780</v>
      </c>
      <c r="I26" s="68">
        <v>-2112432779</v>
      </c>
      <c r="J26" s="43">
        <f t="shared" si="2"/>
        <v>-1057.2842035269255</v>
      </c>
      <c r="K26" s="36">
        <f t="shared" si="3"/>
        <v>-3869.522821428571</v>
      </c>
      <c r="L26" s="89">
        <v>-2321457780</v>
      </c>
      <c r="M26" s="87">
        <v>-2166932780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102000000</v>
      </c>
      <c r="D28" s="64">
        <v>26819525</v>
      </c>
      <c r="E28" s="65">
        <f t="shared" si="0"/>
        <v>-75180475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-73.70634803921568</v>
      </c>
      <c r="K28" s="31">
        <f t="shared" si="3"/>
        <v>0</v>
      </c>
      <c r="L28" s="84">
        <v>-19185676</v>
      </c>
      <c r="M28" s="85">
        <v>-49316916</v>
      </c>
      <c r="N28" s="32">
        <f t="shared" si="4"/>
        <v>391.85731584334064</v>
      </c>
      <c r="O28" s="31">
        <f t="shared" si="5"/>
        <v>0</v>
      </c>
      <c r="P28" s="6"/>
      <c r="Q28" s="33"/>
    </row>
    <row r="29" spans="1:17" ht="13.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-19185676</v>
      </c>
      <c r="M29" s="85">
        <v>-49316916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-19185676</v>
      </c>
      <c r="M30" s="85">
        <v>-49316916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117568000</v>
      </c>
      <c r="D31" s="64">
        <v>145684179</v>
      </c>
      <c r="E31" s="65">
        <f t="shared" si="0"/>
        <v>28116179</v>
      </c>
      <c r="F31" s="63">
        <v>56000000</v>
      </c>
      <c r="G31" s="64">
        <v>0</v>
      </c>
      <c r="H31" s="65">
        <f t="shared" si="1"/>
        <v>-56000000</v>
      </c>
      <c r="I31" s="65">
        <v>0</v>
      </c>
      <c r="J31" s="30">
        <f t="shared" si="2"/>
        <v>23.91482291099619</v>
      </c>
      <c r="K31" s="31">
        <f t="shared" si="3"/>
        <v>-100</v>
      </c>
      <c r="L31" s="84">
        <v>-19185676</v>
      </c>
      <c r="M31" s="85">
        <v>-49316916</v>
      </c>
      <c r="N31" s="32">
        <f t="shared" si="4"/>
        <v>-146.54776302904313</v>
      </c>
      <c r="O31" s="31">
        <f t="shared" si="5"/>
        <v>113.55130154529533</v>
      </c>
      <c r="P31" s="6"/>
      <c r="Q31" s="33"/>
    </row>
    <row r="32" spans="1:17" ht="13.5">
      <c r="A32" s="7"/>
      <c r="B32" s="29" t="s">
        <v>36</v>
      </c>
      <c r="C32" s="63">
        <v>0</v>
      </c>
      <c r="D32" s="64">
        <v>27878620</v>
      </c>
      <c r="E32" s="65">
        <f t="shared" si="0"/>
        <v>27878620</v>
      </c>
      <c r="F32" s="63">
        <v>0</v>
      </c>
      <c r="G32" s="64">
        <v>6683084</v>
      </c>
      <c r="H32" s="65">
        <f t="shared" si="1"/>
        <v>6683084</v>
      </c>
      <c r="I32" s="65">
        <v>-261618</v>
      </c>
      <c r="J32" s="30">
        <f t="shared" si="2"/>
        <v>0</v>
      </c>
      <c r="K32" s="31">
        <f t="shared" si="3"/>
        <v>0</v>
      </c>
      <c r="L32" s="84">
        <v>-19185676</v>
      </c>
      <c r="M32" s="85">
        <v>-49316916</v>
      </c>
      <c r="N32" s="32">
        <f t="shared" si="4"/>
        <v>-145.3095528142975</v>
      </c>
      <c r="O32" s="31">
        <f t="shared" si="5"/>
        <v>-13.55130154529533</v>
      </c>
      <c r="P32" s="6"/>
      <c r="Q32" s="33"/>
    </row>
    <row r="33" spans="1:17" ht="14.25" thickBot="1">
      <c r="A33" s="7"/>
      <c r="B33" s="57" t="s">
        <v>37</v>
      </c>
      <c r="C33" s="81">
        <v>219568000</v>
      </c>
      <c r="D33" s="82">
        <v>200382324</v>
      </c>
      <c r="E33" s="83">
        <f t="shared" si="0"/>
        <v>-19185676</v>
      </c>
      <c r="F33" s="81">
        <v>56000000</v>
      </c>
      <c r="G33" s="82">
        <v>6683084</v>
      </c>
      <c r="H33" s="83">
        <f t="shared" si="1"/>
        <v>-49316916</v>
      </c>
      <c r="I33" s="83">
        <v>-261618</v>
      </c>
      <c r="J33" s="58">
        <f t="shared" si="2"/>
        <v>-8.737919915470378</v>
      </c>
      <c r="K33" s="59">
        <f t="shared" si="3"/>
        <v>-88.06592142857143</v>
      </c>
      <c r="L33" s="96">
        <v>-19185676</v>
      </c>
      <c r="M33" s="97">
        <v>-49316916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501849100</v>
      </c>
      <c r="D8" s="64">
        <v>520379700</v>
      </c>
      <c r="E8" s="65">
        <f>($D8-$C8)</f>
        <v>18530600</v>
      </c>
      <c r="F8" s="63">
        <v>531959900</v>
      </c>
      <c r="G8" s="64">
        <v>556806200</v>
      </c>
      <c r="H8" s="65">
        <f>($G8-$F8)</f>
        <v>24846300</v>
      </c>
      <c r="I8" s="65">
        <v>584646600</v>
      </c>
      <c r="J8" s="30">
        <f>IF($C8=0,0,($E8/$C8)*100)</f>
        <v>3.69246452768372</v>
      </c>
      <c r="K8" s="31">
        <f>IF($F8=0,0,($H8/$F8)*100)</f>
        <v>4.670709201953004</v>
      </c>
      <c r="L8" s="84">
        <v>-31864700</v>
      </c>
      <c r="M8" s="85">
        <v>-30855200</v>
      </c>
      <c r="N8" s="32">
        <f>IF($L8=0,0,($E8/$L8)*100)</f>
        <v>-58.154007412591355</v>
      </c>
      <c r="O8" s="31">
        <f>IF($M8=0,0,($H8/$M8)*100)</f>
        <v>-80.525486789909</v>
      </c>
      <c r="P8" s="6"/>
      <c r="Q8" s="33"/>
    </row>
    <row r="9" spans="1:17" ht="13.5">
      <c r="A9" s="3"/>
      <c r="B9" s="29" t="s">
        <v>16</v>
      </c>
      <c r="C9" s="63">
        <v>2218925500</v>
      </c>
      <c r="D9" s="64">
        <v>2175959600</v>
      </c>
      <c r="E9" s="65">
        <f>($D9-$C9)</f>
        <v>-42965900</v>
      </c>
      <c r="F9" s="63">
        <v>2375678300</v>
      </c>
      <c r="G9" s="64">
        <v>2340748700</v>
      </c>
      <c r="H9" s="65">
        <f>($G9-$F9)</f>
        <v>-34929600</v>
      </c>
      <c r="I9" s="65">
        <v>2477681900</v>
      </c>
      <c r="J9" s="30">
        <f>IF($C9=0,0,($E9/$C9)*100)</f>
        <v>-1.9363381059886868</v>
      </c>
      <c r="K9" s="31">
        <f>IF($F9=0,0,($H9/$F9)*100)</f>
        <v>-1.470300082296496</v>
      </c>
      <c r="L9" s="84">
        <v>-31864700</v>
      </c>
      <c r="M9" s="85">
        <v>-30855200</v>
      </c>
      <c r="N9" s="32">
        <f>IF($L9=0,0,($E9/$L9)*100)</f>
        <v>134.83855175162483</v>
      </c>
      <c r="O9" s="31">
        <f>IF($M9=0,0,($H9/$M9)*100)</f>
        <v>113.20490549404963</v>
      </c>
      <c r="P9" s="6"/>
      <c r="Q9" s="33"/>
    </row>
    <row r="10" spans="1:17" ht="13.5">
      <c r="A10" s="3"/>
      <c r="B10" s="29" t="s">
        <v>17</v>
      </c>
      <c r="C10" s="63">
        <v>519858200</v>
      </c>
      <c r="D10" s="64">
        <v>512428800</v>
      </c>
      <c r="E10" s="65">
        <f aca="true" t="shared" si="0" ref="E10:E33">($D10-$C10)</f>
        <v>-7429400</v>
      </c>
      <c r="F10" s="63">
        <v>565989300</v>
      </c>
      <c r="G10" s="64">
        <v>545217400</v>
      </c>
      <c r="H10" s="65">
        <f aca="true" t="shared" si="1" ref="H10:H33">($G10-$F10)</f>
        <v>-20771900</v>
      </c>
      <c r="I10" s="65">
        <v>591898000</v>
      </c>
      <c r="J10" s="30">
        <f aca="true" t="shared" si="2" ref="J10:J33">IF($C10=0,0,($E10/$C10)*100)</f>
        <v>-1.429120479392265</v>
      </c>
      <c r="K10" s="31">
        <f aca="true" t="shared" si="3" ref="K10:K33">IF($F10=0,0,($H10/$F10)*100)</f>
        <v>-3.670016376634682</v>
      </c>
      <c r="L10" s="84">
        <v>-31864700</v>
      </c>
      <c r="M10" s="85">
        <v>-30855200</v>
      </c>
      <c r="N10" s="32">
        <f aca="true" t="shared" si="4" ref="N10:N33">IF($L10=0,0,($E10/$L10)*100)</f>
        <v>23.315455660966524</v>
      </c>
      <c r="O10" s="31">
        <f aca="true" t="shared" si="5" ref="O10:O33">IF($M10=0,0,($H10/$M10)*100)</f>
        <v>67.32058129585937</v>
      </c>
      <c r="P10" s="6"/>
      <c r="Q10" s="33"/>
    </row>
    <row r="11" spans="1:17" ht="13.5">
      <c r="A11" s="7"/>
      <c r="B11" s="34" t="s">
        <v>18</v>
      </c>
      <c r="C11" s="66">
        <v>3240632800</v>
      </c>
      <c r="D11" s="67">
        <v>3208768100</v>
      </c>
      <c r="E11" s="68">
        <f t="shared" si="0"/>
        <v>-31864700</v>
      </c>
      <c r="F11" s="66">
        <v>3473627500</v>
      </c>
      <c r="G11" s="67">
        <v>3442772300</v>
      </c>
      <c r="H11" s="68">
        <f t="shared" si="1"/>
        <v>-30855200</v>
      </c>
      <c r="I11" s="68">
        <v>3654226500</v>
      </c>
      <c r="J11" s="35">
        <f t="shared" si="2"/>
        <v>-0.9832863507398926</v>
      </c>
      <c r="K11" s="36">
        <f t="shared" si="3"/>
        <v>-0.8882702592606719</v>
      </c>
      <c r="L11" s="86">
        <v>-31864700</v>
      </c>
      <c r="M11" s="87">
        <v>-30855200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881891100</v>
      </c>
      <c r="D13" s="64">
        <v>859549700</v>
      </c>
      <c r="E13" s="65">
        <f t="shared" si="0"/>
        <v>-22341400</v>
      </c>
      <c r="F13" s="63">
        <v>964278300</v>
      </c>
      <c r="G13" s="64">
        <v>921962200</v>
      </c>
      <c r="H13" s="65">
        <f t="shared" si="1"/>
        <v>-42316100</v>
      </c>
      <c r="I13" s="65">
        <v>994156900</v>
      </c>
      <c r="J13" s="30">
        <f t="shared" si="2"/>
        <v>-2.533351340091764</v>
      </c>
      <c r="K13" s="31">
        <f t="shared" si="3"/>
        <v>-4.388370037985922</v>
      </c>
      <c r="L13" s="84">
        <v>26257600</v>
      </c>
      <c r="M13" s="85">
        <v>-16273500</v>
      </c>
      <c r="N13" s="32">
        <f t="shared" si="4"/>
        <v>-85.08546097129974</v>
      </c>
      <c r="O13" s="31">
        <f t="shared" si="5"/>
        <v>260.0307247979845</v>
      </c>
      <c r="P13" s="6"/>
      <c r="Q13" s="33"/>
    </row>
    <row r="14" spans="1:17" ht="13.5">
      <c r="A14" s="3"/>
      <c r="B14" s="29" t="s">
        <v>21</v>
      </c>
      <c r="C14" s="63">
        <v>28103200</v>
      </c>
      <c r="D14" s="64">
        <v>31453900</v>
      </c>
      <c r="E14" s="65">
        <f t="shared" si="0"/>
        <v>3350700</v>
      </c>
      <c r="F14" s="63">
        <v>29789500</v>
      </c>
      <c r="G14" s="64">
        <v>33026500</v>
      </c>
      <c r="H14" s="65">
        <f t="shared" si="1"/>
        <v>3237000</v>
      </c>
      <c r="I14" s="65">
        <v>34677900</v>
      </c>
      <c r="J14" s="30">
        <f t="shared" si="2"/>
        <v>11.92284152694355</v>
      </c>
      <c r="K14" s="31">
        <f t="shared" si="3"/>
        <v>10.866244817804931</v>
      </c>
      <c r="L14" s="84">
        <v>26257600</v>
      </c>
      <c r="M14" s="85">
        <v>-16273500</v>
      </c>
      <c r="N14" s="32">
        <f t="shared" si="4"/>
        <v>12.760876850892695</v>
      </c>
      <c r="O14" s="31">
        <f t="shared" si="5"/>
        <v>-19.891234215135036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26257600</v>
      </c>
      <c r="M15" s="85">
        <v>-16273500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1041966100</v>
      </c>
      <c r="D16" s="64">
        <v>1096948600</v>
      </c>
      <c r="E16" s="65">
        <f t="shared" si="0"/>
        <v>54982500</v>
      </c>
      <c r="F16" s="63">
        <v>1101043700</v>
      </c>
      <c r="G16" s="64">
        <v>1153377700</v>
      </c>
      <c r="H16" s="65">
        <f t="shared" si="1"/>
        <v>52334000</v>
      </c>
      <c r="I16" s="65">
        <v>1201977100</v>
      </c>
      <c r="J16" s="30">
        <f t="shared" si="2"/>
        <v>5.276803151273348</v>
      </c>
      <c r="K16" s="31">
        <f t="shared" si="3"/>
        <v>4.753126510782451</v>
      </c>
      <c r="L16" s="84">
        <v>26257600</v>
      </c>
      <c r="M16" s="85">
        <v>-16273500</v>
      </c>
      <c r="N16" s="32">
        <f t="shared" si="4"/>
        <v>209.3965175796722</v>
      </c>
      <c r="O16" s="31">
        <f t="shared" si="5"/>
        <v>-321.59031554367533</v>
      </c>
      <c r="P16" s="6"/>
      <c r="Q16" s="33"/>
    </row>
    <row r="17" spans="1:17" ht="13.5">
      <c r="A17" s="3"/>
      <c r="B17" s="29" t="s">
        <v>23</v>
      </c>
      <c r="C17" s="63">
        <v>1256028900</v>
      </c>
      <c r="D17" s="64">
        <v>1246294700</v>
      </c>
      <c r="E17" s="65">
        <f t="shared" si="0"/>
        <v>-9734200</v>
      </c>
      <c r="F17" s="63">
        <v>1347185300</v>
      </c>
      <c r="G17" s="64">
        <v>1317656900</v>
      </c>
      <c r="H17" s="65">
        <f t="shared" si="1"/>
        <v>-29528400</v>
      </c>
      <c r="I17" s="65">
        <v>1395120400</v>
      </c>
      <c r="J17" s="42">
        <f t="shared" si="2"/>
        <v>-0.7749980912063409</v>
      </c>
      <c r="K17" s="31">
        <f t="shared" si="3"/>
        <v>-2.1918588333765223</v>
      </c>
      <c r="L17" s="88">
        <v>26257600</v>
      </c>
      <c r="M17" s="85">
        <v>-16273500</v>
      </c>
      <c r="N17" s="32">
        <f t="shared" si="4"/>
        <v>-37.071933459265125</v>
      </c>
      <c r="O17" s="31">
        <f t="shared" si="5"/>
        <v>181.45082496082588</v>
      </c>
      <c r="P17" s="6"/>
      <c r="Q17" s="33"/>
    </row>
    <row r="18" spans="1:17" ht="13.5">
      <c r="A18" s="3"/>
      <c r="B18" s="34" t="s">
        <v>24</v>
      </c>
      <c r="C18" s="66">
        <v>3207989300</v>
      </c>
      <c r="D18" s="67">
        <v>3234246900</v>
      </c>
      <c r="E18" s="68">
        <f t="shared" si="0"/>
        <v>26257600</v>
      </c>
      <c r="F18" s="66">
        <v>3442296800</v>
      </c>
      <c r="G18" s="67">
        <v>3426023300</v>
      </c>
      <c r="H18" s="68">
        <f t="shared" si="1"/>
        <v>-16273500</v>
      </c>
      <c r="I18" s="68">
        <v>3625932300</v>
      </c>
      <c r="J18" s="43">
        <f t="shared" si="2"/>
        <v>0.8185064707042509</v>
      </c>
      <c r="K18" s="36">
        <f t="shared" si="3"/>
        <v>-0.4727512165714473</v>
      </c>
      <c r="L18" s="89">
        <v>26257600</v>
      </c>
      <c r="M18" s="87">
        <v>-16273500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32643500</v>
      </c>
      <c r="D19" s="73">
        <v>-25478800</v>
      </c>
      <c r="E19" s="74">
        <f t="shared" si="0"/>
        <v>-58122300</v>
      </c>
      <c r="F19" s="75">
        <v>31330700</v>
      </c>
      <c r="G19" s="76">
        <v>16749000</v>
      </c>
      <c r="H19" s="77">
        <f t="shared" si="1"/>
        <v>-14581700</v>
      </c>
      <c r="I19" s="77">
        <v>28294200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310000000</v>
      </c>
      <c r="G22" s="64">
        <v>310000000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65534300</v>
      </c>
      <c r="M22" s="85">
        <v>39279800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366270700</v>
      </c>
      <c r="D23" s="64">
        <v>406301000</v>
      </c>
      <c r="E23" s="65">
        <f t="shared" si="0"/>
        <v>40030300</v>
      </c>
      <c r="F23" s="63">
        <v>63978900</v>
      </c>
      <c r="G23" s="64">
        <v>110258300</v>
      </c>
      <c r="H23" s="65">
        <f t="shared" si="1"/>
        <v>46279400</v>
      </c>
      <c r="I23" s="65">
        <v>417320600</v>
      </c>
      <c r="J23" s="30">
        <f t="shared" si="2"/>
        <v>10.929157041499634</v>
      </c>
      <c r="K23" s="31">
        <f t="shared" si="3"/>
        <v>72.33541058067581</v>
      </c>
      <c r="L23" s="84">
        <v>65534300</v>
      </c>
      <c r="M23" s="85">
        <v>39279800</v>
      </c>
      <c r="N23" s="32">
        <f t="shared" si="4"/>
        <v>61.08297486964841</v>
      </c>
      <c r="O23" s="31">
        <f t="shared" si="5"/>
        <v>117.81984633322979</v>
      </c>
      <c r="P23" s="6"/>
      <c r="Q23" s="33"/>
    </row>
    <row r="24" spans="1:17" ht="13.5">
      <c r="A24" s="7"/>
      <c r="B24" s="29" t="s">
        <v>29</v>
      </c>
      <c r="C24" s="63">
        <v>165728000</v>
      </c>
      <c r="D24" s="64">
        <v>191232000</v>
      </c>
      <c r="E24" s="65">
        <f t="shared" si="0"/>
        <v>25504000</v>
      </c>
      <c r="F24" s="63">
        <v>176732600</v>
      </c>
      <c r="G24" s="64">
        <v>169733000</v>
      </c>
      <c r="H24" s="65">
        <f t="shared" si="1"/>
        <v>-6999600</v>
      </c>
      <c r="I24" s="65">
        <v>181473000</v>
      </c>
      <c r="J24" s="30">
        <f t="shared" si="2"/>
        <v>15.38907124927592</v>
      </c>
      <c r="K24" s="31">
        <f t="shared" si="3"/>
        <v>-3.9605596251059514</v>
      </c>
      <c r="L24" s="84">
        <v>65534300</v>
      </c>
      <c r="M24" s="85">
        <v>39279800</v>
      </c>
      <c r="N24" s="32">
        <f t="shared" si="4"/>
        <v>38.91702513035158</v>
      </c>
      <c r="O24" s="31">
        <f t="shared" si="5"/>
        <v>-17.8198463332298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65534300</v>
      </c>
      <c r="M25" s="85">
        <v>39279800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531998700</v>
      </c>
      <c r="D26" s="67">
        <v>597533000</v>
      </c>
      <c r="E26" s="68">
        <f t="shared" si="0"/>
        <v>65534300</v>
      </c>
      <c r="F26" s="66">
        <v>550711500</v>
      </c>
      <c r="G26" s="67">
        <v>589991300</v>
      </c>
      <c r="H26" s="68">
        <f t="shared" si="1"/>
        <v>39279800</v>
      </c>
      <c r="I26" s="68">
        <v>598793600</v>
      </c>
      <c r="J26" s="43">
        <f t="shared" si="2"/>
        <v>12.318507545225204</v>
      </c>
      <c r="K26" s="36">
        <f t="shared" si="3"/>
        <v>7.132554885815895</v>
      </c>
      <c r="L26" s="89">
        <v>65534300</v>
      </c>
      <c r="M26" s="87">
        <v>39279800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174071600</v>
      </c>
      <c r="D28" s="64">
        <v>169040000</v>
      </c>
      <c r="E28" s="65">
        <f t="shared" si="0"/>
        <v>-5031600</v>
      </c>
      <c r="F28" s="63">
        <v>182394900</v>
      </c>
      <c r="G28" s="64">
        <v>167726600</v>
      </c>
      <c r="H28" s="65">
        <f t="shared" si="1"/>
        <v>-14668300</v>
      </c>
      <c r="I28" s="65">
        <v>182026600</v>
      </c>
      <c r="J28" s="30">
        <f t="shared" si="2"/>
        <v>-2.8905346995144527</v>
      </c>
      <c r="K28" s="31">
        <f t="shared" si="3"/>
        <v>-8.04205600046931</v>
      </c>
      <c r="L28" s="84">
        <v>65534300</v>
      </c>
      <c r="M28" s="85">
        <v>39279800</v>
      </c>
      <c r="N28" s="32">
        <f t="shared" si="4"/>
        <v>-7.677811466667074</v>
      </c>
      <c r="O28" s="31">
        <f t="shared" si="5"/>
        <v>-37.34311274497325</v>
      </c>
      <c r="P28" s="6"/>
      <c r="Q28" s="33"/>
    </row>
    <row r="29" spans="1:17" ht="13.5">
      <c r="A29" s="7"/>
      <c r="B29" s="29" t="s">
        <v>33</v>
      </c>
      <c r="C29" s="63">
        <v>93540400</v>
      </c>
      <c r="D29" s="64">
        <v>95573500</v>
      </c>
      <c r="E29" s="65">
        <f t="shared" si="0"/>
        <v>2033100</v>
      </c>
      <c r="F29" s="63">
        <v>98871700</v>
      </c>
      <c r="G29" s="64">
        <v>105643700</v>
      </c>
      <c r="H29" s="65">
        <f t="shared" si="1"/>
        <v>6772000</v>
      </c>
      <c r="I29" s="65">
        <v>120502800</v>
      </c>
      <c r="J29" s="30">
        <f t="shared" si="2"/>
        <v>2.173499364980265</v>
      </c>
      <c r="K29" s="31">
        <f t="shared" si="3"/>
        <v>6.849280431104147</v>
      </c>
      <c r="L29" s="84">
        <v>65534300</v>
      </c>
      <c r="M29" s="85">
        <v>39279800</v>
      </c>
      <c r="N29" s="32">
        <f t="shared" si="4"/>
        <v>3.1023448789412567</v>
      </c>
      <c r="O29" s="31">
        <f t="shared" si="5"/>
        <v>17.240413647727333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65534300</v>
      </c>
      <c r="M30" s="85">
        <v>39279800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117860500</v>
      </c>
      <c r="D31" s="64">
        <v>141608000</v>
      </c>
      <c r="E31" s="65">
        <f t="shared" si="0"/>
        <v>23747500</v>
      </c>
      <c r="F31" s="63">
        <v>115205300</v>
      </c>
      <c r="G31" s="64">
        <v>109644000</v>
      </c>
      <c r="H31" s="65">
        <f t="shared" si="1"/>
        <v>-5561300</v>
      </c>
      <c r="I31" s="65">
        <v>112569000</v>
      </c>
      <c r="J31" s="30">
        <f t="shared" si="2"/>
        <v>20.148820003308995</v>
      </c>
      <c r="K31" s="31">
        <f t="shared" si="3"/>
        <v>-4.827295272005714</v>
      </c>
      <c r="L31" s="84">
        <v>65534300</v>
      </c>
      <c r="M31" s="85">
        <v>39279800</v>
      </c>
      <c r="N31" s="32">
        <f t="shared" si="4"/>
        <v>36.23674930532561</v>
      </c>
      <c r="O31" s="31">
        <f t="shared" si="5"/>
        <v>-14.158167811445068</v>
      </c>
      <c r="P31" s="6"/>
      <c r="Q31" s="33"/>
    </row>
    <row r="32" spans="1:17" ht="13.5">
      <c r="A32" s="7"/>
      <c r="B32" s="29" t="s">
        <v>36</v>
      </c>
      <c r="C32" s="63">
        <v>146526200</v>
      </c>
      <c r="D32" s="64">
        <v>191311500</v>
      </c>
      <c r="E32" s="65">
        <f t="shared" si="0"/>
        <v>44785300</v>
      </c>
      <c r="F32" s="63">
        <v>154239600</v>
      </c>
      <c r="G32" s="64">
        <v>206977000</v>
      </c>
      <c r="H32" s="65">
        <f t="shared" si="1"/>
        <v>52737400</v>
      </c>
      <c r="I32" s="65">
        <v>183695200</v>
      </c>
      <c r="J32" s="30">
        <f t="shared" si="2"/>
        <v>30.564704469234854</v>
      </c>
      <c r="K32" s="31">
        <f t="shared" si="3"/>
        <v>34.19186771749927</v>
      </c>
      <c r="L32" s="84">
        <v>65534300</v>
      </c>
      <c r="M32" s="85">
        <v>39279800</v>
      </c>
      <c r="N32" s="32">
        <f t="shared" si="4"/>
        <v>68.33871728240021</v>
      </c>
      <c r="O32" s="31">
        <f t="shared" si="5"/>
        <v>134.26086690869099</v>
      </c>
      <c r="P32" s="6"/>
      <c r="Q32" s="33"/>
    </row>
    <row r="33" spans="1:17" ht="14.25" thickBot="1">
      <c r="A33" s="7"/>
      <c r="B33" s="57" t="s">
        <v>37</v>
      </c>
      <c r="C33" s="81">
        <v>531998700</v>
      </c>
      <c r="D33" s="82">
        <v>597533000</v>
      </c>
      <c r="E33" s="83">
        <f t="shared" si="0"/>
        <v>65534300</v>
      </c>
      <c r="F33" s="81">
        <v>550711500</v>
      </c>
      <c r="G33" s="82">
        <v>589991300</v>
      </c>
      <c r="H33" s="83">
        <f t="shared" si="1"/>
        <v>39279800</v>
      </c>
      <c r="I33" s="83">
        <v>598793600</v>
      </c>
      <c r="J33" s="58">
        <f t="shared" si="2"/>
        <v>12.318507545225204</v>
      </c>
      <c r="K33" s="59">
        <f t="shared" si="3"/>
        <v>7.132554885815895</v>
      </c>
      <c r="L33" s="96">
        <v>65534300</v>
      </c>
      <c r="M33" s="97">
        <v>39279800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498403000</v>
      </c>
      <c r="D8" s="64">
        <v>480000000</v>
      </c>
      <c r="E8" s="65">
        <f>($D8-$C8)</f>
        <v>-18403000</v>
      </c>
      <c r="F8" s="63">
        <v>538275000</v>
      </c>
      <c r="G8" s="64">
        <v>508800024</v>
      </c>
      <c r="H8" s="65">
        <f>($G8-$F8)</f>
        <v>-29474976</v>
      </c>
      <c r="I8" s="65">
        <v>539328000</v>
      </c>
      <c r="J8" s="30">
        <f>IF($C8=0,0,($E8/$C8)*100)</f>
        <v>-3.6923935048545053</v>
      </c>
      <c r="K8" s="31">
        <f>IF($F8=0,0,($H8/$F8)*100)</f>
        <v>-5.47582109516511</v>
      </c>
      <c r="L8" s="84">
        <v>-89493368</v>
      </c>
      <c r="M8" s="85">
        <v>-85519296</v>
      </c>
      <c r="N8" s="32">
        <f>IF($L8=0,0,($E8/$L8)*100)</f>
        <v>20.563534942611614</v>
      </c>
      <c r="O8" s="31">
        <f>IF($M8=0,0,($H8/$M8)*100)</f>
        <v>34.46587773594395</v>
      </c>
      <c r="P8" s="6"/>
      <c r="Q8" s="33"/>
    </row>
    <row r="9" spans="1:17" ht="13.5">
      <c r="A9" s="3"/>
      <c r="B9" s="29" t="s">
        <v>16</v>
      </c>
      <c r="C9" s="63">
        <v>1658564000</v>
      </c>
      <c r="D9" s="64">
        <v>1766071008</v>
      </c>
      <c r="E9" s="65">
        <f>($D9-$C9)</f>
        <v>107507008</v>
      </c>
      <c r="F9" s="63">
        <v>1817533000</v>
      </c>
      <c r="G9" s="64">
        <v>1963346028</v>
      </c>
      <c r="H9" s="65">
        <f>($G9-$F9)</f>
        <v>145813028</v>
      </c>
      <c r="I9" s="65">
        <v>2136902004</v>
      </c>
      <c r="J9" s="30">
        <f>IF($C9=0,0,($E9/$C9)*100)</f>
        <v>6.48193304569495</v>
      </c>
      <c r="K9" s="31">
        <f>IF($F9=0,0,($H9/$F9)*100)</f>
        <v>8.022579397457982</v>
      </c>
      <c r="L9" s="84">
        <v>-89493368</v>
      </c>
      <c r="M9" s="85">
        <v>-85519296</v>
      </c>
      <c r="N9" s="32">
        <f>IF($L9=0,0,($E9/$L9)*100)</f>
        <v>-120.12846359743664</v>
      </c>
      <c r="O9" s="31">
        <f>IF($M9=0,0,($H9/$M9)*100)</f>
        <v>-170.5030733648696</v>
      </c>
      <c r="P9" s="6"/>
      <c r="Q9" s="33"/>
    </row>
    <row r="10" spans="1:17" ht="13.5">
      <c r="A10" s="3"/>
      <c r="B10" s="29" t="s">
        <v>17</v>
      </c>
      <c r="C10" s="63">
        <v>1728314000</v>
      </c>
      <c r="D10" s="64">
        <v>1549716624</v>
      </c>
      <c r="E10" s="65">
        <f aca="true" t="shared" si="0" ref="E10:E33">($D10-$C10)</f>
        <v>-178597376</v>
      </c>
      <c r="F10" s="63">
        <v>1792652000</v>
      </c>
      <c r="G10" s="64">
        <v>1590794652</v>
      </c>
      <c r="H10" s="65">
        <f aca="true" t="shared" si="1" ref="H10:H33">($G10-$F10)</f>
        <v>-201857348</v>
      </c>
      <c r="I10" s="65">
        <v>1702602264</v>
      </c>
      <c r="J10" s="30">
        <f aca="true" t="shared" si="2" ref="J10:J33">IF($C10=0,0,($E10/$C10)*100)</f>
        <v>-10.333618543852564</v>
      </c>
      <c r="K10" s="31">
        <f aca="true" t="shared" si="3" ref="K10:K33">IF($F10=0,0,($H10/$F10)*100)</f>
        <v>-11.260264011085253</v>
      </c>
      <c r="L10" s="84">
        <v>-89493368</v>
      </c>
      <c r="M10" s="85">
        <v>-85519296</v>
      </c>
      <c r="N10" s="32">
        <f aca="true" t="shared" si="4" ref="N10:N33">IF($L10=0,0,($E10/$L10)*100)</f>
        <v>199.56492865482502</v>
      </c>
      <c r="O10" s="31">
        <f aca="true" t="shared" si="5" ref="O10:O33">IF($M10=0,0,($H10/$M10)*100)</f>
        <v>236.03719562892564</v>
      </c>
      <c r="P10" s="6"/>
      <c r="Q10" s="33"/>
    </row>
    <row r="11" spans="1:17" ht="13.5">
      <c r="A11" s="7"/>
      <c r="B11" s="34" t="s">
        <v>18</v>
      </c>
      <c r="C11" s="66">
        <v>3885281000</v>
      </c>
      <c r="D11" s="67">
        <v>3795787632</v>
      </c>
      <c r="E11" s="68">
        <f t="shared" si="0"/>
        <v>-89493368</v>
      </c>
      <c r="F11" s="66">
        <v>4148460000</v>
      </c>
      <c r="G11" s="67">
        <v>4062940704</v>
      </c>
      <c r="H11" s="68">
        <f t="shared" si="1"/>
        <v>-85519296</v>
      </c>
      <c r="I11" s="68">
        <v>4378832268</v>
      </c>
      <c r="J11" s="35">
        <f t="shared" si="2"/>
        <v>-2.3033949925372195</v>
      </c>
      <c r="K11" s="36">
        <f t="shared" si="3"/>
        <v>-2.0614709072764352</v>
      </c>
      <c r="L11" s="86">
        <v>-89493368</v>
      </c>
      <c r="M11" s="87">
        <v>-85519296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869703000</v>
      </c>
      <c r="D13" s="64">
        <v>921191480</v>
      </c>
      <c r="E13" s="65">
        <f t="shared" si="0"/>
        <v>51488480</v>
      </c>
      <c r="F13" s="63">
        <v>917117000</v>
      </c>
      <c r="G13" s="64">
        <v>979522884</v>
      </c>
      <c r="H13" s="65">
        <f t="shared" si="1"/>
        <v>62405884</v>
      </c>
      <c r="I13" s="65">
        <v>1038292728</v>
      </c>
      <c r="J13" s="30">
        <f t="shared" si="2"/>
        <v>5.920237138425417</v>
      </c>
      <c r="K13" s="31">
        <f t="shared" si="3"/>
        <v>6.804571717676152</v>
      </c>
      <c r="L13" s="84">
        <v>-3500884</v>
      </c>
      <c r="M13" s="85">
        <v>64519804</v>
      </c>
      <c r="N13" s="32">
        <f t="shared" si="4"/>
        <v>-1470.7279647083424</v>
      </c>
      <c r="O13" s="31">
        <f t="shared" si="5"/>
        <v>96.72361062969131</v>
      </c>
      <c r="P13" s="6"/>
      <c r="Q13" s="33"/>
    </row>
    <row r="14" spans="1:17" ht="13.5">
      <c r="A14" s="3"/>
      <c r="B14" s="29" t="s">
        <v>21</v>
      </c>
      <c r="C14" s="63">
        <v>249100000</v>
      </c>
      <c r="D14" s="64">
        <v>200000004</v>
      </c>
      <c r="E14" s="65">
        <f t="shared" si="0"/>
        <v>-49099996</v>
      </c>
      <c r="F14" s="63">
        <v>300000000</v>
      </c>
      <c r="G14" s="64">
        <v>249999996</v>
      </c>
      <c r="H14" s="65">
        <f t="shared" si="1"/>
        <v>-50000004</v>
      </c>
      <c r="I14" s="65">
        <v>300000000</v>
      </c>
      <c r="J14" s="30">
        <f t="shared" si="2"/>
        <v>-19.710957848253713</v>
      </c>
      <c r="K14" s="31">
        <f t="shared" si="3"/>
        <v>-16.666668</v>
      </c>
      <c r="L14" s="84">
        <v>-3500884</v>
      </c>
      <c r="M14" s="85">
        <v>64519804</v>
      </c>
      <c r="N14" s="32">
        <f t="shared" si="4"/>
        <v>1402.5027964365572</v>
      </c>
      <c r="O14" s="31">
        <f t="shared" si="5"/>
        <v>-77.49559189609442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-3500884</v>
      </c>
      <c r="M15" s="85">
        <v>64519804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970426000</v>
      </c>
      <c r="D16" s="64">
        <v>968547000</v>
      </c>
      <c r="E16" s="65">
        <f t="shared" si="0"/>
        <v>-1879000</v>
      </c>
      <c r="F16" s="63">
        <v>1028653000</v>
      </c>
      <c r="G16" s="64">
        <v>1065400992</v>
      </c>
      <c r="H16" s="65">
        <f t="shared" si="1"/>
        <v>36747992</v>
      </c>
      <c r="I16" s="65">
        <v>1171942008</v>
      </c>
      <c r="J16" s="30">
        <f t="shared" si="2"/>
        <v>-0.19362630432408034</v>
      </c>
      <c r="K16" s="31">
        <f t="shared" si="3"/>
        <v>3.572438130253837</v>
      </c>
      <c r="L16" s="84">
        <v>-3500884</v>
      </c>
      <c r="M16" s="85">
        <v>64519804</v>
      </c>
      <c r="N16" s="32">
        <f t="shared" si="4"/>
        <v>53.6721582320351</v>
      </c>
      <c r="O16" s="31">
        <f t="shared" si="5"/>
        <v>56.956143264167395</v>
      </c>
      <c r="P16" s="6"/>
      <c r="Q16" s="33"/>
    </row>
    <row r="17" spans="1:17" ht="13.5">
      <c r="A17" s="3"/>
      <c r="B17" s="29" t="s">
        <v>23</v>
      </c>
      <c r="C17" s="63">
        <v>1464202400</v>
      </c>
      <c r="D17" s="64">
        <v>1460192032</v>
      </c>
      <c r="E17" s="65">
        <f t="shared" si="0"/>
        <v>-4010368</v>
      </c>
      <c r="F17" s="63">
        <v>1516470000</v>
      </c>
      <c r="G17" s="64">
        <v>1531835932</v>
      </c>
      <c r="H17" s="65">
        <f t="shared" si="1"/>
        <v>15365932</v>
      </c>
      <c r="I17" s="65">
        <v>1624870896</v>
      </c>
      <c r="J17" s="42">
        <f t="shared" si="2"/>
        <v>-0.2738943741657574</v>
      </c>
      <c r="K17" s="31">
        <f t="shared" si="3"/>
        <v>1.0132697646508009</v>
      </c>
      <c r="L17" s="88">
        <v>-3500884</v>
      </c>
      <c r="M17" s="85">
        <v>64519804</v>
      </c>
      <c r="N17" s="32">
        <f t="shared" si="4"/>
        <v>114.55301003974996</v>
      </c>
      <c r="O17" s="31">
        <f t="shared" si="5"/>
        <v>23.81583800223572</v>
      </c>
      <c r="P17" s="6"/>
      <c r="Q17" s="33"/>
    </row>
    <row r="18" spans="1:17" ht="13.5">
      <c r="A18" s="3"/>
      <c r="B18" s="34" t="s">
        <v>24</v>
      </c>
      <c r="C18" s="66">
        <v>3553431400</v>
      </c>
      <c r="D18" s="67">
        <v>3549930516</v>
      </c>
      <c r="E18" s="68">
        <f t="shared" si="0"/>
        <v>-3500884</v>
      </c>
      <c r="F18" s="66">
        <v>3762240000</v>
      </c>
      <c r="G18" s="67">
        <v>3826759804</v>
      </c>
      <c r="H18" s="68">
        <f t="shared" si="1"/>
        <v>64519804</v>
      </c>
      <c r="I18" s="68">
        <v>4135105632</v>
      </c>
      <c r="J18" s="43">
        <f t="shared" si="2"/>
        <v>-0.09852122092465328</v>
      </c>
      <c r="K18" s="36">
        <f t="shared" si="3"/>
        <v>1.7149305732754954</v>
      </c>
      <c r="L18" s="89">
        <v>-3500884</v>
      </c>
      <c r="M18" s="87">
        <v>64519804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331849600</v>
      </c>
      <c r="D19" s="73">
        <v>245857116</v>
      </c>
      <c r="E19" s="74">
        <f t="shared" si="0"/>
        <v>-85992484</v>
      </c>
      <c r="F19" s="75">
        <v>386220000</v>
      </c>
      <c r="G19" s="76">
        <v>236180900</v>
      </c>
      <c r="H19" s="77">
        <f t="shared" si="1"/>
        <v>-150039100</v>
      </c>
      <c r="I19" s="77">
        <v>243726636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90000000</v>
      </c>
      <c r="D22" s="64">
        <v>350000064</v>
      </c>
      <c r="E22" s="65">
        <f t="shared" si="0"/>
        <v>260000064</v>
      </c>
      <c r="F22" s="63">
        <v>82000000</v>
      </c>
      <c r="G22" s="64">
        <v>120200136</v>
      </c>
      <c r="H22" s="65">
        <f t="shared" si="1"/>
        <v>38200136</v>
      </c>
      <c r="I22" s="65">
        <v>198000132</v>
      </c>
      <c r="J22" s="30">
        <f t="shared" si="2"/>
        <v>288.88896</v>
      </c>
      <c r="K22" s="31">
        <f t="shared" si="3"/>
        <v>46.585531707317074</v>
      </c>
      <c r="L22" s="84">
        <v>515203104</v>
      </c>
      <c r="M22" s="85">
        <v>-156239776</v>
      </c>
      <c r="N22" s="32">
        <f t="shared" si="4"/>
        <v>50.4655468845933</v>
      </c>
      <c r="O22" s="31">
        <f t="shared" si="5"/>
        <v>-24.449686871030842</v>
      </c>
      <c r="P22" s="6"/>
      <c r="Q22" s="33"/>
    </row>
    <row r="23" spans="1:17" ht="13.5">
      <c r="A23" s="7"/>
      <c r="B23" s="29" t="s">
        <v>28</v>
      </c>
      <c r="C23" s="63">
        <v>381301000</v>
      </c>
      <c r="D23" s="64">
        <v>228049992</v>
      </c>
      <c r="E23" s="65">
        <f t="shared" si="0"/>
        <v>-153251008</v>
      </c>
      <c r="F23" s="63">
        <v>528240000</v>
      </c>
      <c r="G23" s="64">
        <v>243210096</v>
      </c>
      <c r="H23" s="65">
        <f t="shared" si="1"/>
        <v>-285029904</v>
      </c>
      <c r="I23" s="65">
        <v>260792664</v>
      </c>
      <c r="J23" s="30">
        <f t="shared" si="2"/>
        <v>-40.19160925358182</v>
      </c>
      <c r="K23" s="31">
        <f t="shared" si="3"/>
        <v>-53.95840981372103</v>
      </c>
      <c r="L23" s="84">
        <v>515203104</v>
      </c>
      <c r="M23" s="85">
        <v>-156239776</v>
      </c>
      <c r="N23" s="32">
        <f t="shared" si="4"/>
        <v>-29.745746252336243</v>
      </c>
      <c r="O23" s="31">
        <f t="shared" si="5"/>
        <v>182.43107568203374</v>
      </c>
      <c r="P23" s="6"/>
      <c r="Q23" s="33"/>
    </row>
    <row r="24" spans="1:17" ht="13.5">
      <c r="A24" s="7"/>
      <c r="B24" s="29" t="s">
        <v>29</v>
      </c>
      <c r="C24" s="63">
        <v>902682000</v>
      </c>
      <c r="D24" s="64">
        <v>1311136048</v>
      </c>
      <c r="E24" s="65">
        <f t="shared" si="0"/>
        <v>408454048</v>
      </c>
      <c r="F24" s="63">
        <v>1130862000</v>
      </c>
      <c r="G24" s="64">
        <v>1221451992</v>
      </c>
      <c r="H24" s="65">
        <f t="shared" si="1"/>
        <v>90589992</v>
      </c>
      <c r="I24" s="65">
        <v>842844324</v>
      </c>
      <c r="J24" s="30">
        <f t="shared" si="2"/>
        <v>45.24894126613802</v>
      </c>
      <c r="K24" s="31">
        <f t="shared" si="3"/>
        <v>8.010702632151403</v>
      </c>
      <c r="L24" s="84">
        <v>515203104</v>
      </c>
      <c r="M24" s="85">
        <v>-156239776</v>
      </c>
      <c r="N24" s="32">
        <f t="shared" si="4"/>
        <v>79.28019936774294</v>
      </c>
      <c r="O24" s="31">
        <f t="shared" si="5"/>
        <v>-57.9813888110029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515203104</v>
      </c>
      <c r="M25" s="85">
        <v>-156239776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1373983000</v>
      </c>
      <c r="D26" s="67">
        <v>1889186104</v>
      </c>
      <c r="E26" s="68">
        <f t="shared" si="0"/>
        <v>515203104</v>
      </c>
      <c r="F26" s="66">
        <v>1741102000</v>
      </c>
      <c r="G26" s="67">
        <v>1584862224</v>
      </c>
      <c r="H26" s="68">
        <f t="shared" si="1"/>
        <v>-156239776</v>
      </c>
      <c r="I26" s="68">
        <v>1301637120</v>
      </c>
      <c r="J26" s="43">
        <f t="shared" si="2"/>
        <v>37.49705083687353</v>
      </c>
      <c r="K26" s="36">
        <f t="shared" si="3"/>
        <v>-8.973614182282255</v>
      </c>
      <c r="L26" s="89">
        <v>515203104</v>
      </c>
      <c r="M26" s="87">
        <v>-156239776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732644000</v>
      </c>
      <c r="D28" s="64">
        <v>386702988</v>
      </c>
      <c r="E28" s="65">
        <f t="shared" si="0"/>
        <v>-345941012</v>
      </c>
      <c r="F28" s="63">
        <v>947793100</v>
      </c>
      <c r="G28" s="64">
        <v>390833592</v>
      </c>
      <c r="H28" s="65">
        <f t="shared" si="1"/>
        <v>-556959508</v>
      </c>
      <c r="I28" s="65">
        <v>387489348</v>
      </c>
      <c r="J28" s="30">
        <f t="shared" si="2"/>
        <v>-47.21815943350386</v>
      </c>
      <c r="K28" s="31">
        <f t="shared" si="3"/>
        <v>-58.76382809708153</v>
      </c>
      <c r="L28" s="84">
        <v>515203104</v>
      </c>
      <c r="M28" s="85">
        <v>-156239776</v>
      </c>
      <c r="N28" s="32">
        <f t="shared" si="4"/>
        <v>-67.14653101158335</v>
      </c>
      <c r="O28" s="31">
        <f t="shared" si="5"/>
        <v>356.4774107203021</v>
      </c>
      <c r="P28" s="6"/>
      <c r="Q28" s="33"/>
    </row>
    <row r="29" spans="1:17" ht="13.5">
      <c r="A29" s="7"/>
      <c r="B29" s="29" t="s">
        <v>33</v>
      </c>
      <c r="C29" s="63">
        <v>169500000</v>
      </c>
      <c r="D29" s="64">
        <v>62247496</v>
      </c>
      <c r="E29" s="65">
        <f t="shared" si="0"/>
        <v>-107252504</v>
      </c>
      <c r="F29" s="63">
        <v>209000000</v>
      </c>
      <c r="G29" s="64">
        <v>89106540</v>
      </c>
      <c r="H29" s="65">
        <f t="shared" si="1"/>
        <v>-119893460</v>
      </c>
      <c r="I29" s="65">
        <v>99280488</v>
      </c>
      <c r="J29" s="30">
        <f t="shared" si="2"/>
        <v>-63.275813569321535</v>
      </c>
      <c r="K29" s="31">
        <f t="shared" si="3"/>
        <v>-57.36529186602871</v>
      </c>
      <c r="L29" s="84">
        <v>515203104</v>
      </c>
      <c r="M29" s="85">
        <v>-156239776</v>
      </c>
      <c r="N29" s="32">
        <f t="shared" si="4"/>
        <v>-20.81751898761852</v>
      </c>
      <c r="O29" s="31">
        <f t="shared" si="5"/>
        <v>76.73683556740379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515203104</v>
      </c>
      <c r="M30" s="85">
        <v>-156239776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332200000</v>
      </c>
      <c r="D31" s="64">
        <v>522053064</v>
      </c>
      <c r="E31" s="65">
        <f t="shared" si="0"/>
        <v>189853064</v>
      </c>
      <c r="F31" s="63">
        <v>378218000</v>
      </c>
      <c r="G31" s="64">
        <v>402252288</v>
      </c>
      <c r="H31" s="65">
        <f t="shared" si="1"/>
        <v>24034288</v>
      </c>
      <c r="I31" s="65">
        <v>464431404</v>
      </c>
      <c r="J31" s="30">
        <f t="shared" si="2"/>
        <v>57.150229981938594</v>
      </c>
      <c r="K31" s="31">
        <f t="shared" si="3"/>
        <v>6.354612419292577</v>
      </c>
      <c r="L31" s="84">
        <v>515203104</v>
      </c>
      <c r="M31" s="85">
        <v>-156239776</v>
      </c>
      <c r="N31" s="32">
        <f t="shared" si="4"/>
        <v>36.850139784872106</v>
      </c>
      <c r="O31" s="31">
        <f t="shared" si="5"/>
        <v>-15.382950881854823</v>
      </c>
      <c r="P31" s="6"/>
      <c r="Q31" s="33"/>
    </row>
    <row r="32" spans="1:17" ht="13.5">
      <c r="A32" s="7"/>
      <c r="B32" s="29" t="s">
        <v>36</v>
      </c>
      <c r="C32" s="63">
        <v>139639000</v>
      </c>
      <c r="D32" s="64">
        <v>918182556</v>
      </c>
      <c r="E32" s="65">
        <f t="shared" si="0"/>
        <v>778543556</v>
      </c>
      <c r="F32" s="63">
        <v>206090900</v>
      </c>
      <c r="G32" s="64">
        <v>702669804</v>
      </c>
      <c r="H32" s="65">
        <f t="shared" si="1"/>
        <v>496578904</v>
      </c>
      <c r="I32" s="65">
        <v>350435880</v>
      </c>
      <c r="J32" s="30">
        <f t="shared" si="2"/>
        <v>557.5401972228389</v>
      </c>
      <c r="K32" s="31">
        <f t="shared" si="3"/>
        <v>240.9513976599646</v>
      </c>
      <c r="L32" s="84">
        <v>515203104</v>
      </c>
      <c r="M32" s="85">
        <v>-156239776</v>
      </c>
      <c r="N32" s="32">
        <f t="shared" si="4"/>
        <v>151.11391021432976</v>
      </c>
      <c r="O32" s="31">
        <f t="shared" si="5"/>
        <v>-317.8312954058511</v>
      </c>
      <c r="P32" s="6"/>
      <c r="Q32" s="33"/>
    </row>
    <row r="33" spans="1:17" ht="14.25" thickBot="1">
      <c r="A33" s="7"/>
      <c r="B33" s="57" t="s">
        <v>37</v>
      </c>
      <c r="C33" s="81">
        <v>1373983000</v>
      </c>
      <c r="D33" s="82">
        <v>1889186104</v>
      </c>
      <c r="E33" s="83">
        <f t="shared" si="0"/>
        <v>515203104</v>
      </c>
      <c r="F33" s="81">
        <v>1741102000</v>
      </c>
      <c r="G33" s="82">
        <v>1584862224</v>
      </c>
      <c r="H33" s="83">
        <f t="shared" si="1"/>
        <v>-156239776</v>
      </c>
      <c r="I33" s="83">
        <v>1301637120</v>
      </c>
      <c r="J33" s="58">
        <f t="shared" si="2"/>
        <v>37.49705083687353</v>
      </c>
      <c r="K33" s="59">
        <f t="shared" si="3"/>
        <v>-8.973614182282255</v>
      </c>
      <c r="L33" s="96">
        <v>515203104</v>
      </c>
      <c r="M33" s="97">
        <v>-156239776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368329164</v>
      </c>
      <c r="D8" s="64">
        <v>311419665</v>
      </c>
      <c r="E8" s="65">
        <f>($D8-$C8)</f>
        <v>-56909499</v>
      </c>
      <c r="F8" s="63">
        <v>386745612</v>
      </c>
      <c r="G8" s="64">
        <v>327613488</v>
      </c>
      <c r="H8" s="65">
        <f>($G8-$F8)</f>
        <v>-59132124</v>
      </c>
      <c r="I8" s="65">
        <v>344649390</v>
      </c>
      <c r="J8" s="30">
        <f>IF($C8=0,0,($E8/$C8)*100)</f>
        <v>-15.450717608665926</v>
      </c>
      <c r="K8" s="31">
        <f>IF($F8=0,0,($H8/$F8)*100)</f>
        <v>-15.289669013749535</v>
      </c>
      <c r="L8" s="84">
        <v>160331192</v>
      </c>
      <c r="M8" s="85">
        <v>172349699</v>
      </c>
      <c r="N8" s="32">
        <f>IF($L8=0,0,($E8/$L8)*100)</f>
        <v>-35.49496407411479</v>
      </c>
      <c r="O8" s="31">
        <f>IF($M8=0,0,($H8/$M8)*100)</f>
        <v>-34.30938629025398</v>
      </c>
      <c r="P8" s="6"/>
      <c r="Q8" s="33"/>
    </row>
    <row r="9" spans="1:17" ht="13.5">
      <c r="A9" s="3"/>
      <c r="B9" s="29" t="s">
        <v>16</v>
      </c>
      <c r="C9" s="63">
        <v>1122676156</v>
      </c>
      <c r="D9" s="64">
        <v>1208774113</v>
      </c>
      <c r="E9" s="65">
        <f>($D9-$C9)</f>
        <v>86097957</v>
      </c>
      <c r="F9" s="63">
        <v>1178809946</v>
      </c>
      <c r="G9" s="64">
        <v>1271630367</v>
      </c>
      <c r="H9" s="65">
        <f>($G9-$F9)</f>
        <v>92820421</v>
      </c>
      <c r="I9" s="65">
        <v>1337755149</v>
      </c>
      <c r="J9" s="30">
        <f>IF($C9=0,0,($E9/$C9)*100)</f>
        <v>7.668993105434761</v>
      </c>
      <c r="K9" s="31">
        <f>IF($F9=0,0,($H9/$F9)*100)</f>
        <v>7.874078541240948</v>
      </c>
      <c r="L9" s="84">
        <v>160331192</v>
      </c>
      <c r="M9" s="85">
        <v>172349699</v>
      </c>
      <c r="N9" s="32">
        <f>IF($L9=0,0,($E9/$L9)*100)</f>
        <v>53.70006667199231</v>
      </c>
      <c r="O9" s="31">
        <f>IF($M9=0,0,($H9/$M9)*100)</f>
        <v>53.85586487157138</v>
      </c>
      <c r="P9" s="6"/>
      <c r="Q9" s="33"/>
    </row>
    <row r="10" spans="1:17" ht="13.5">
      <c r="A10" s="3"/>
      <c r="B10" s="29" t="s">
        <v>17</v>
      </c>
      <c r="C10" s="63">
        <v>349589232</v>
      </c>
      <c r="D10" s="64">
        <v>480731966</v>
      </c>
      <c r="E10" s="65">
        <f aca="true" t="shared" si="0" ref="E10:E33">($D10-$C10)</f>
        <v>131142734</v>
      </c>
      <c r="F10" s="63">
        <v>367068624</v>
      </c>
      <c r="G10" s="64">
        <v>505730026</v>
      </c>
      <c r="H10" s="65">
        <f aca="true" t="shared" si="1" ref="H10:H33">($G10-$F10)</f>
        <v>138661402</v>
      </c>
      <c r="I10" s="65">
        <v>532027992</v>
      </c>
      <c r="J10" s="30">
        <f aca="true" t="shared" si="2" ref="J10:J33">IF($C10=0,0,($E10/$C10)*100)</f>
        <v>37.51337913062494</v>
      </c>
      <c r="K10" s="31">
        <f aca="true" t="shared" si="3" ref="K10:K33">IF($F10=0,0,($H10/$F10)*100)</f>
        <v>37.77533489214812</v>
      </c>
      <c r="L10" s="84">
        <v>160331192</v>
      </c>
      <c r="M10" s="85">
        <v>172349699</v>
      </c>
      <c r="N10" s="32">
        <f aca="true" t="shared" si="4" ref="N10:N33">IF($L10=0,0,($E10/$L10)*100)</f>
        <v>81.79489740212247</v>
      </c>
      <c r="O10" s="31">
        <f aca="true" t="shared" si="5" ref="O10:O33">IF($M10=0,0,($H10/$M10)*100)</f>
        <v>80.45352141868261</v>
      </c>
      <c r="P10" s="6"/>
      <c r="Q10" s="33"/>
    </row>
    <row r="11" spans="1:17" ht="13.5">
      <c r="A11" s="7"/>
      <c r="B11" s="34" t="s">
        <v>18</v>
      </c>
      <c r="C11" s="66">
        <v>1840594552</v>
      </c>
      <c r="D11" s="67">
        <v>2000925744</v>
      </c>
      <c r="E11" s="68">
        <f t="shared" si="0"/>
        <v>160331192</v>
      </c>
      <c r="F11" s="66">
        <v>1932624182</v>
      </c>
      <c r="G11" s="67">
        <v>2104973881</v>
      </c>
      <c r="H11" s="68">
        <f t="shared" si="1"/>
        <v>172349699</v>
      </c>
      <c r="I11" s="68">
        <v>2214432531</v>
      </c>
      <c r="J11" s="35">
        <f t="shared" si="2"/>
        <v>8.71083704044344</v>
      </c>
      <c r="K11" s="36">
        <f t="shared" si="3"/>
        <v>8.91791071462439</v>
      </c>
      <c r="L11" s="86">
        <v>160331192</v>
      </c>
      <c r="M11" s="87">
        <v>172349699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501080148</v>
      </c>
      <c r="D13" s="64">
        <v>591940619</v>
      </c>
      <c r="E13" s="65">
        <f t="shared" si="0"/>
        <v>90860471</v>
      </c>
      <c r="F13" s="63">
        <v>526133868</v>
      </c>
      <c r="G13" s="64">
        <v>627524770</v>
      </c>
      <c r="H13" s="65">
        <f t="shared" si="1"/>
        <v>101390902</v>
      </c>
      <c r="I13" s="65">
        <v>1490185369</v>
      </c>
      <c r="J13" s="30">
        <f t="shared" si="2"/>
        <v>18.13292172173622</v>
      </c>
      <c r="K13" s="31">
        <f t="shared" si="3"/>
        <v>19.270932393198457</v>
      </c>
      <c r="L13" s="84">
        <v>411287766</v>
      </c>
      <c r="M13" s="85">
        <v>441511660</v>
      </c>
      <c r="N13" s="32">
        <f t="shared" si="4"/>
        <v>22.091702820063947</v>
      </c>
      <c r="O13" s="31">
        <f t="shared" si="5"/>
        <v>22.964490224335186</v>
      </c>
      <c r="P13" s="6"/>
      <c r="Q13" s="33"/>
    </row>
    <row r="14" spans="1:17" ht="13.5">
      <c r="A14" s="3"/>
      <c r="B14" s="29" t="s">
        <v>21</v>
      </c>
      <c r="C14" s="63">
        <v>94853280</v>
      </c>
      <c r="D14" s="64">
        <v>233922900</v>
      </c>
      <c r="E14" s="65">
        <f t="shared" si="0"/>
        <v>139069620</v>
      </c>
      <c r="F14" s="63">
        <v>99595944</v>
      </c>
      <c r="G14" s="64">
        <v>246086891</v>
      </c>
      <c r="H14" s="65">
        <f t="shared" si="1"/>
        <v>146490947</v>
      </c>
      <c r="I14" s="65">
        <v>258883410</v>
      </c>
      <c r="J14" s="30">
        <f t="shared" si="2"/>
        <v>146.61550976413255</v>
      </c>
      <c r="K14" s="31">
        <f t="shared" si="3"/>
        <v>147.08525379306613</v>
      </c>
      <c r="L14" s="84">
        <v>411287766</v>
      </c>
      <c r="M14" s="85">
        <v>441511660</v>
      </c>
      <c r="N14" s="32">
        <f t="shared" si="4"/>
        <v>33.813215830008424</v>
      </c>
      <c r="O14" s="31">
        <f t="shared" si="5"/>
        <v>33.1794061792162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411287766</v>
      </c>
      <c r="M15" s="85">
        <v>441511660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845208000</v>
      </c>
      <c r="D16" s="64">
        <v>914662987</v>
      </c>
      <c r="E16" s="65">
        <f t="shared" si="0"/>
        <v>69454987</v>
      </c>
      <c r="F16" s="63">
        <v>887468400</v>
      </c>
      <c r="G16" s="64">
        <v>962225463</v>
      </c>
      <c r="H16" s="65">
        <f t="shared" si="1"/>
        <v>74757063</v>
      </c>
      <c r="I16" s="65">
        <v>1012261187</v>
      </c>
      <c r="J16" s="30">
        <f t="shared" si="2"/>
        <v>8.217502318955807</v>
      </c>
      <c r="K16" s="31">
        <f t="shared" si="3"/>
        <v>8.423630970973162</v>
      </c>
      <c r="L16" s="84">
        <v>411287766</v>
      </c>
      <c r="M16" s="85">
        <v>441511660</v>
      </c>
      <c r="N16" s="32">
        <f t="shared" si="4"/>
        <v>16.887199849265635</v>
      </c>
      <c r="O16" s="31">
        <f t="shared" si="5"/>
        <v>16.93206992540129</v>
      </c>
      <c r="P16" s="6"/>
      <c r="Q16" s="33"/>
    </row>
    <row r="17" spans="1:17" ht="13.5">
      <c r="A17" s="3"/>
      <c r="B17" s="29" t="s">
        <v>23</v>
      </c>
      <c r="C17" s="63">
        <v>563221104</v>
      </c>
      <c r="D17" s="64">
        <v>675123792</v>
      </c>
      <c r="E17" s="65">
        <f t="shared" si="0"/>
        <v>111902688</v>
      </c>
      <c r="F17" s="63">
        <v>591382020</v>
      </c>
      <c r="G17" s="64">
        <v>710254768</v>
      </c>
      <c r="H17" s="65">
        <f t="shared" si="1"/>
        <v>118872748</v>
      </c>
      <c r="I17" s="65">
        <v>747214044</v>
      </c>
      <c r="J17" s="42">
        <f t="shared" si="2"/>
        <v>19.86834072893689</v>
      </c>
      <c r="K17" s="31">
        <f t="shared" si="3"/>
        <v>20.100839048167206</v>
      </c>
      <c r="L17" s="88">
        <v>411287766</v>
      </c>
      <c r="M17" s="85">
        <v>441511660</v>
      </c>
      <c r="N17" s="32">
        <f t="shared" si="4"/>
        <v>27.207881500661994</v>
      </c>
      <c r="O17" s="31">
        <f t="shared" si="5"/>
        <v>26.924033671047326</v>
      </c>
      <c r="P17" s="6"/>
      <c r="Q17" s="33"/>
    </row>
    <row r="18" spans="1:17" ht="13.5">
      <c r="A18" s="3"/>
      <c r="B18" s="34" t="s">
        <v>24</v>
      </c>
      <c r="C18" s="66">
        <v>2004362532</v>
      </c>
      <c r="D18" s="67">
        <v>2415650298</v>
      </c>
      <c r="E18" s="68">
        <f t="shared" si="0"/>
        <v>411287766</v>
      </c>
      <c r="F18" s="66">
        <v>2104580232</v>
      </c>
      <c r="G18" s="67">
        <v>2546091892</v>
      </c>
      <c r="H18" s="68">
        <f t="shared" si="1"/>
        <v>441511660</v>
      </c>
      <c r="I18" s="68">
        <v>3508544010</v>
      </c>
      <c r="J18" s="43">
        <f t="shared" si="2"/>
        <v>20.519629529774107</v>
      </c>
      <c r="K18" s="36">
        <f t="shared" si="3"/>
        <v>20.97860909680919</v>
      </c>
      <c r="L18" s="89">
        <v>411287766</v>
      </c>
      <c r="M18" s="87">
        <v>441511660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-163767980</v>
      </c>
      <c r="D19" s="73">
        <v>-414724554</v>
      </c>
      <c r="E19" s="74">
        <f t="shared" si="0"/>
        <v>-250956574</v>
      </c>
      <c r="F19" s="75">
        <v>-171956050</v>
      </c>
      <c r="G19" s="76">
        <v>-441118011</v>
      </c>
      <c r="H19" s="77">
        <f t="shared" si="1"/>
        <v>-269161961</v>
      </c>
      <c r="I19" s="77">
        <v>-1294111479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-56207900</v>
      </c>
      <c r="M22" s="85">
        <v>-59524038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65920750</v>
      </c>
      <c r="D23" s="64">
        <v>0</v>
      </c>
      <c r="E23" s="65">
        <f t="shared" si="0"/>
        <v>-65920750</v>
      </c>
      <c r="F23" s="63">
        <v>68971788</v>
      </c>
      <c r="G23" s="64">
        <v>0</v>
      </c>
      <c r="H23" s="65">
        <f t="shared" si="1"/>
        <v>-68971788</v>
      </c>
      <c r="I23" s="65">
        <v>0</v>
      </c>
      <c r="J23" s="30">
        <f t="shared" si="2"/>
        <v>-100</v>
      </c>
      <c r="K23" s="31">
        <f t="shared" si="3"/>
        <v>-100</v>
      </c>
      <c r="L23" s="84">
        <v>-56207900</v>
      </c>
      <c r="M23" s="85">
        <v>-59524038</v>
      </c>
      <c r="N23" s="32">
        <f t="shared" si="4"/>
        <v>117.28022217517466</v>
      </c>
      <c r="O23" s="31">
        <f t="shared" si="5"/>
        <v>115.8721590763046</v>
      </c>
      <c r="P23" s="6"/>
      <c r="Q23" s="33"/>
    </row>
    <row r="24" spans="1:17" ht="13.5">
      <c r="A24" s="7"/>
      <c r="B24" s="29" t="s">
        <v>29</v>
      </c>
      <c r="C24" s="63">
        <v>90650000</v>
      </c>
      <c r="D24" s="64">
        <v>100362850</v>
      </c>
      <c r="E24" s="65">
        <f t="shared" si="0"/>
        <v>9712850</v>
      </c>
      <c r="F24" s="63">
        <v>96542250</v>
      </c>
      <c r="G24" s="64">
        <v>105990000</v>
      </c>
      <c r="H24" s="65">
        <f t="shared" si="1"/>
        <v>9447750</v>
      </c>
      <c r="I24" s="65">
        <v>115575000</v>
      </c>
      <c r="J24" s="30">
        <f t="shared" si="2"/>
        <v>10.714671814671815</v>
      </c>
      <c r="K24" s="31">
        <f t="shared" si="3"/>
        <v>9.786129906854253</v>
      </c>
      <c r="L24" s="84">
        <v>-56207900</v>
      </c>
      <c r="M24" s="85">
        <v>-59524038</v>
      </c>
      <c r="N24" s="32">
        <f t="shared" si="4"/>
        <v>-17.280222175174664</v>
      </c>
      <c r="O24" s="31">
        <f t="shared" si="5"/>
        <v>-15.872159076304602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-56207900</v>
      </c>
      <c r="M25" s="85">
        <v>-59524038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156570750</v>
      </c>
      <c r="D26" s="67">
        <v>100362850</v>
      </c>
      <c r="E26" s="68">
        <f t="shared" si="0"/>
        <v>-56207900</v>
      </c>
      <c r="F26" s="66">
        <v>165514038</v>
      </c>
      <c r="G26" s="67">
        <v>105990000</v>
      </c>
      <c r="H26" s="68">
        <f t="shared" si="1"/>
        <v>-59524038</v>
      </c>
      <c r="I26" s="68">
        <v>115575000</v>
      </c>
      <c r="J26" s="43">
        <f t="shared" si="2"/>
        <v>-35.89936179011725</v>
      </c>
      <c r="K26" s="36">
        <f t="shared" si="3"/>
        <v>-35.96313564653652</v>
      </c>
      <c r="L26" s="89">
        <v>-56207900</v>
      </c>
      <c r="M26" s="87">
        <v>-59524038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75205000</v>
      </c>
      <c r="D28" s="64">
        <v>10862850</v>
      </c>
      <c r="E28" s="65">
        <f t="shared" si="0"/>
        <v>-64342150</v>
      </c>
      <c r="F28" s="63">
        <v>79950000</v>
      </c>
      <c r="G28" s="64">
        <v>0</v>
      </c>
      <c r="H28" s="65">
        <f t="shared" si="1"/>
        <v>-79950000</v>
      </c>
      <c r="I28" s="65">
        <v>5335000</v>
      </c>
      <c r="J28" s="30">
        <f t="shared" si="2"/>
        <v>-85.5556811382222</v>
      </c>
      <c r="K28" s="31">
        <f t="shared" si="3"/>
        <v>-100</v>
      </c>
      <c r="L28" s="84">
        <v>-14382900</v>
      </c>
      <c r="M28" s="85">
        <v>-42059038</v>
      </c>
      <c r="N28" s="32">
        <f t="shared" si="4"/>
        <v>447.35171627418674</v>
      </c>
      <c r="O28" s="31">
        <f t="shared" si="5"/>
        <v>190.0899397651463</v>
      </c>
      <c r="P28" s="6"/>
      <c r="Q28" s="33"/>
    </row>
    <row r="29" spans="1:17" ht="13.5">
      <c r="A29" s="7"/>
      <c r="B29" s="29" t="s">
        <v>33</v>
      </c>
      <c r="C29" s="63">
        <v>25000000</v>
      </c>
      <c r="D29" s="64">
        <v>23000000</v>
      </c>
      <c r="E29" s="65">
        <f t="shared" si="0"/>
        <v>-2000000</v>
      </c>
      <c r="F29" s="63">
        <v>26625000</v>
      </c>
      <c r="G29" s="64">
        <v>15000000</v>
      </c>
      <c r="H29" s="65">
        <f t="shared" si="1"/>
        <v>-11625000</v>
      </c>
      <c r="I29" s="65">
        <v>20000000</v>
      </c>
      <c r="J29" s="30">
        <f t="shared" si="2"/>
        <v>-8</v>
      </c>
      <c r="K29" s="31">
        <f t="shared" si="3"/>
        <v>-43.66197183098591</v>
      </c>
      <c r="L29" s="84">
        <v>-14382900</v>
      </c>
      <c r="M29" s="85">
        <v>-42059038</v>
      </c>
      <c r="N29" s="32">
        <f t="shared" si="4"/>
        <v>13.905401553233354</v>
      </c>
      <c r="O29" s="31">
        <f t="shared" si="5"/>
        <v>27.63971919662071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-14382900</v>
      </c>
      <c r="M30" s="85">
        <v>-42059038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0</v>
      </c>
      <c r="D31" s="64">
        <v>10000000</v>
      </c>
      <c r="E31" s="65">
        <f t="shared" si="0"/>
        <v>10000000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-14382900</v>
      </c>
      <c r="M31" s="85">
        <v>-42059038</v>
      </c>
      <c r="N31" s="32">
        <f t="shared" si="4"/>
        <v>-69.52700776616678</v>
      </c>
      <c r="O31" s="31">
        <f t="shared" si="5"/>
        <v>0</v>
      </c>
      <c r="P31" s="6"/>
      <c r="Q31" s="33"/>
    </row>
    <row r="32" spans="1:17" ht="13.5">
      <c r="A32" s="7"/>
      <c r="B32" s="29" t="s">
        <v>36</v>
      </c>
      <c r="C32" s="63">
        <v>56365750</v>
      </c>
      <c r="D32" s="64">
        <v>98325000</v>
      </c>
      <c r="E32" s="65">
        <f t="shared" si="0"/>
        <v>41959250</v>
      </c>
      <c r="F32" s="63">
        <v>58939038</v>
      </c>
      <c r="G32" s="64">
        <v>108455000</v>
      </c>
      <c r="H32" s="65">
        <f t="shared" si="1"/>
        <v>49515962</v>
      </c>
      <c r="I32" s="65">
        <v>127990460</v>
      </c>
      <c r="J32" s="30">
        <f t="shared" si="2"/>
        <v>74.44103910619481</v>
      </c>
      <c r="K32" s="31">
        <f t="shared" si="3"/>
        <v>84.0121652477599</v>
      </c>
      <c r="L32" s="84">
        <v>-14382900</v>
      </c>
      <c r="M32" s="85">
        <v>-42059038</v>
      </c>
      <c r="N32" s="32">
        <f t="shared" si="4"/>
        <v>-291.7301100612533</v>
      </c>
      <c r="O32" s="31">
        <f t="shared" si="5"/>
        <v>-117.72965896176703</v>
      </c>
      <c r="P32" s="6"/>
      <c r="Q32" s="33"/>
    </row>
    <row r="33" spans="1:17" ht="14.25" thickBot="1">
      <c r="A33" s="7"/>
      <c r="B33" s="57" t="s">
        <v>37</v>
      </c>
      <c r="C33" s="81">
        <v>156570750</v>
      </c>
      <c r="D33" s="82">
        <v>142187850</v>
      </c>
      <c r="E33" s="83">
        <f t="shared" si="0"/>
        <v>-14382900</v>
      </c>
      <c r="F33" s="81">
        <v>165514038</v>
      </c>
      <c r="G33" s="82">
        <v>123455000</v>
      </c>
      <c r="H33" s="83">
        <f t="shared" si="1"/>
        <v>-42059038</v>
      </c>
      <c r="I33" s="83">
        <v>153325460</v>
      </c>
      <c r="J33" s="58">
        <f t="shared" si="2"/>
        <v>-9.186198571572277</v>
      </c>
      <c r="K33" s="59">
        <f t="shared" si="3"/>
        <v>-25.411160592915994</v>
      </c>
      <c r="L33" s="96">
        <v>-14382900</v>
      </c>
      <c r="M33" s="97">
        <v>-42059038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2019-11-12T19:08:34Z</dcterms:created>
  <dcterms:modified xsi:type="dcterms:W3CDTF">2019-11-12T19:09:46Z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